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d9ef7bb1423116/Dokumendid/Sulgpall/Edetabelid/GP edetabel/"/>
    </mc:Choice>
  </mc:AlternateContent>
  <xr:revisionPtr revIDLastSave="83" documentId="8_{C9EEA1AF-7CA7-4741-8605-8A0CAF815E32}" xr6:coauthVersionLast="47" xr6:coauthVersionMax="47" xr10:uidLastSave="{3FB91F32-17D2-433E-A9FA-122C9B6ED7A1}"/>
  <bookViews>
    <workbookView xWindow="28680" yWindow="-120" windowWidth="29040" windowHeight="15720" tabRatio="736" xr2:uid="{00000000-000D-0000-FFFF-FFFF00000000}"/>
  </bookViews>
  <sheets>
    <sheet name="MÜ" sheetId="3" r:id="rId1"/>
    <sheet name="NÜ" sheetId="1" r:id="rId2"/>
    <sheet name="MP" sheetId="4" r:id="rId3"/>
    <sheet name="NP" sheetId="9" r:id="rId4"/>
    <sheet name="SP M" sheetId="5" r:id="rId5"/>
    <sheet name="SP N" sheetId="7" r:id="rId6"/>
    <sheet name="Info" sheetId="8" r:id="rId7"/>
  </sheets>
  <externalReferences>
    <externalReference r:id="rId8"/>
  </externalReferences>
  <definedNames>
    <definedName name="_xlnm._FilterDatabase" localSheetId="6" hidden="1">Info!$AA$5:$AB$53</definedName>
    <definedName name="_xlnm._FilterDatabase" localSheetId="2" hidden="1">MP!$A$1:$G$1</definedName>
    <definedName name="_xlnm._FilterDatabase" localSheetId="0" hidden="1">MÜ!$A$1:$G$1</definedName>
    <definedName name="_xlnm._FilterDatabase" localSheetId="3" hidden="1">NP!$A$1:$G$1</definedName>
    <definedName name="_xlnm._FilterDatabase" localSheetId="1" hidden="1">NÜ!$A$1:$G$1</definedName>
    <definedName name="_xlnm._FilterDatabase" localSheetId="4" hidden="1">'SP M'!$A$1:$G$1</definedName>
    <definedName name="_xlnm._FilterDatabase" localSheetId="5" hidden="1">'SP N'!$A$1:$G$1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8" l="1"/>
  <c r="M9" i="8"/>
  <c r="M10" i="8"/>
  <c r="M11" i="8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" i="7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" i="5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2" i="9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2" i="4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2" i="1"/>
  <c r="G10" i="7" l="1"/>
  <c r="F10" i="7" s="1" a="1"/>
  <c r="F10" i="7" s="1"/>
  <c r="G10" i="5"/>
  <c r="F10" i="5" s="1" a="1"/>
  <c r="F10" i="5" s="1"/>
  <c r="G13" i="5"/>
  <c r="F13" i="5" s="1" a="1"/>
  <c r="F13" i="5" s="1"/>
  <c r="G20" i="5"/>
  <c r="F20" i="5" s="1" a="1"/>
  <c r="F20" i="5" s="1"/>
  <c r="G21" i="5"/>
  <c r="F21" i="5" s="1" a="1"/>
  <c r="F21" i="5" s="1"/>
  <c r="G11" i="9" l="1"/>
  <c r="F11" i="9" s="1" a="1"/>
  <c r="F11" i="9" s="1"/>
  <c r="G13" i="9"/>
  <c r="F13" i="9" s="1" a="1"/>
  <c r="F13" i="9" s="1"/>
  <c r="G17" i="4"/>
  <c r="F17" i="4" s="1" a="1"/>
  <c r="F17" i="4" s="1"/>
  <c r="G21" i="4"/>
  <c r="F21" i="4" s="1" a="1"/>
  <c r="F21" i="4" s="1"/>
  <c r="G23" i="4"/>
  <c r="F23" i="4" s="1" a="1"/>
  <c r="F23" i="4" s="1"/>
  <c r="G29" i="4"/>
  <c r="F29" i="4" s="1" a="1"/>
  <c r="F29" i="4" s="1"/>
  <c r="G43" i="4"/>
  <c r="F43" i="4" s="1" a="1"/>
  <c r="F43" i="4" s="1"/>
  <c r="G35" i="4"/>
  <c r="F35" i="4" s="1" a="1"/>
  <c r="F35" i="4" s="1"/>
  <c r="G29" i="1"/>
  <c r="F29" i="1" s="1" a="1"/>
  <c r="F29" i="1" s="1"/>
  <c r="G8" i="1"/>
  <c r="F8" i="1" s="1" a="1"/>
  <c r="F8" i="1" s="1"/>
  <c r="G21" i="1"/>
  <c r="F21" i="1" s="1" a="1"/>
  <c r="F21" i="1" s="1"/>
  <c r="G22" i="1"/>
  <c r="F22" i="1" s="1" a="1"/>
  <c r="F22" i="1" s="1"/>
  <c r="G27" i="1"/>
  <c r="F27" i="1" s="1" a="1"/>
  <c r="F27" i="1" s="1"/>
  <c r="G8" i="3"/>
  <c r="F8" i="3" s="1" a="1"/>
  <c r="F8" i="3" s="1"/>
  <c r="G9" i="3"/>
  <c r="F9" i="3" s="1" a="1"/>
  <c r="F9" i="3" s="1"/>
  <c r="G12" i="3"/>
  <c r="F12" i="3" s="1" a="1"/>
  <c r="F12" i="3" s="1"/>
  <c r="G57" i="3"/>
  <c r="F57" i="3" s="1" a="1"/>
  <c r="F57" i="3" s="1"/>
  <c r="G13" i="3"/>
  <c r="F13" i="3" s="1" a="1"/>
  <c r="F13" i="3" s="1"/>
  <c r="G20" i="3"/>
  <c r="F20" i="3" s="1" a="1"/>
  <c r="F20" i="3" s="1"/>
  <c r="G21" i="3"/>
  <c r="F21" i="3" s="1" a="1"/>
  <c r="F21" i="3" s="1"/>
  <c r="G41" i="3"/>
  <c r="F41" i="3" s="1" a="1"/>
  <c r="F41" i="3" s="1"/>
  <c r="G45" i="3"/>
  <c r="F45" i="3" s="1" a="1"/>
  <c r="F45" i="3" s="1"/>
  <c r="G49" i="3"/>
  <c r="F49" i="3" s="1" a="1"/>
  <c r="F49" i="3" s="1"/>
  <c r="G58" i="3"/>
  <c r="F58" i="3" s="1" a="1"/>
  <c r="F58" i="3" s="1"/>
  <c r="G59" i="3"/>
  <c r="F59" i="3" s="1" a="1"/>
  <c r="F59" i="3" s="1"/>
  <c r="G60" i="3"/>
  <c r="F60" i="3" s="1" a="1"/>
  <c r="F60" i="3" s="1"/>
  <c r="G19" i="3"/>
  <c r="F19" i="3" s="1" a="1"/>
  <c r="F19" i="3" s="1"/>
  <c r="G13" i="4"/>
  <c r="F13" i="4" s="1" a="1"/>
  <c r="F13" i="4" s="1"/>
  <c r="G9" i="5"/>
  <c r="F9" i="5" s="1" a="1"/>
  <c r="F9" i="5" s="1"/>
  <c r="G47" i="3"/>
  <c r="F47" i="3" s="1" a="1"/>
  <c r="F47" i="3" s="1"/>
  <c r="G23" i="7" l="1"/>
  <c r="F23" i="7" s="1" a="1"/>
  <c r="F23" i="7" s="1"/>
  <c r="G23" i="5"/>
  <c r="F23" i="5" s="1" a="1"/>
  <c r="F23" i="5" s="1"/>
  <c r="G21" i="9"/>
  <c r="F21" i="9" s="1" a="1"/>
  <c r="F21" i="9" s="1"/>
  <c r="G21" i="7"/>
  <c r="F21" i="7" s="1" a="1"/>
  <c r="F21" i="7" s="1"/>
  <c r="G19" i="5"/>
  <c r="F19" i="5" s="1" a="1"/>
  <c r="F19" i="5" s="1"/>
  <c r="G9" i="1"/>
  <c r="F9" i="1" s="1" a="1"/>
  <c r="F9" i="1" s="1"/>
  <c r="G20" i="1"/>
  <c r="F20" i="1" s="1" a="1"/>
  <c r="F20" i="1" s="1"/>
  <c r="G52" i="3"/>
  <c r="F52" i="3" s="1" a="1"/>
  <c r="F52" i="3" s="1"/>
  <c r="G16" i="3"/>
  <c r="F16" i="3" s="1" a="1"/>
  <c r="F16" i="3" s="1"/>
  <c r="G10" i="4" l="1"/>
  <c r="F10" i="4" s="1" a="1"/>
  <c r="F10" i="4" s="1"/>
  <c r="G7" i="9" l="1"/>
  <c r="F7" i="9" s="1" a="1"/>
  <c r="F7" i="9" s="1"/>
  <c r="G18" i="1" l="1"/>
  <c r="F18" i="1" s="1" a="1"/>
  <c r="F18" i="1" s="1"/>
  <c r="G12" i="9" l="1"/>
  <c r="F12" i="9" s="1" a="1"/>
  <c r="F12" i="9" s="1"/>
  <c r="G56" i="3" l="1"/>
  <c r="F56" i="3" s="1" a="1"/>
  <c r="F56" i="3" s="1"/>
  <c r="M23" i="8" l="1"/>
  <c r="M22" i="8"/>
  <c r="M21" i="8"/>
  <c r="M20" i="8"/>
  <c r="M19" i="8"/>
  <c r="M18" i="8"/>
  <c r="M17" i="8"/>
  <c r="M16" i="8"/>
  <c r="M15" i="8"/>
  <c r="M14" i="8"/>
  <c r="M13" i="8"/>
  <c r="M12" i="8"/>
  <c r="G7" i="5"/>
  <c r="F7" i="5" s="1" a="1"/>
  <c r="F7" i="5" s="1"/>
  <c r="G11" i="5" l="1"/>
  <c r="F11" i="5" s="1" a="1"/>
  <c r="F11" i="5" s="1"/>
  <c r="G37" i="3"/>
  <c r="F37" i="3" s="1" a="1"/>
  <c r="F37" i="3" s="1"/>
  <c r="G33" i="3"/>
  <c r="F33" i="3" s="1" a="1"/>
  <c r="F33" i="3" s="1"/>
  <c r="G25" i="1"/>
  <c r="F25" i="1" s="1" a="1"/>
  <c r="F25" i="1" s="1"/>
  <c r="G25" i="3" l="1"/>
  <c r="F25" i="3" s="1" a="1"/>
  <c r="F25" i="3" s="1"/>
  <c r="G3" i="1"/>
  <c r="F3" i="1" s="1" a="1"/>
  <c r="F3" i="1" s="1"/>
  <c r="G2" i="1" l="1"/>
  <c r="F2" i="1" s="1" a="1"/>
  <c r="F2" i="1" s="1"/>
  <c r="G15" i="1"/>
  <c r="F15" i="1" s="1" a="1"/>
  <c r="F15" i="1" s="1"/>
  <c r="G30" i="3" l="1"/>
  <c r="F30" i="3" s="1" a="1"/>
  <c r="F30" i="3" s="1"/>
  <c r="G55" i="3"/>
  <c r="F55" i="3" s="1" a="1"/>
  <c r="F55" i="3" s="1"/>
  <c r="G2" i="9" l="1"/>
  <c r="F2" i="9" s="1" a="1"/>
  <c r="F2" i="9" s="1"/>
  <c r="G3" i="9"/>
  <c r="F3" i="9" s="1" a="1"/>
  <c r="F3" i="9" s="1"/>
  <c r="G26" i="9"/>
  <c r="F26" i="9" s="1" a="1"/>
  <c r="F26" i="9" s="1"/>
  <c r="G4" i="9"/>
  <c r="F4" i="9" s="1" a="1"/>
  <c r="F4" i="9" s="1"/>
  <c r="G27" i="9"/>
  <c r="F27" i="9" s="1" a="1"/>
  <c r="F27" i="9" s="1"/>
  <c r="G10" i="9"/>
  <c r="F10" i="9" s="1" a="1"/>
  <c r="F10" i="9" s="1"/>
  <c r="G5" i="9"/>
  <c r="F5" i="9" s="1" a="1"/>
  <c r="F5" i="9" s="1"/>
  <c r="G9" i="9"/>
  <c r="F9" i="9" s="1" a="1"/>
  <c r="F9" i="9" s="1"/>
  <c r="G8" i="9"/>
  <c r="F8" i="9" s="1" a="1"/>
  <c r="F8" i="9" s="1"/>
  <c r="G6" i="9"/>
  <c r="F6" i="9" s="1" a="1"/>
  <c r="F6" i="9" s="1"/>
  <c r="G24" i="9"/>
  <c r="F24" i="9" s="1" a="1"/>
  <c r="F24" i="9" s="1"/>
  <c r="G15" i="9"/>
  <c r="F15" i="9" s="1" a="1"/>
  <c r="F15" i="9" s="1"/>
  <c r="G16" i="9"/>
  <c r="F16" i="9" s="1" a="1"/>
  <c r="F16" i="9" s="1"/>
  <c r="G17" i="9"/>
  <c r="F17" i="9" s="1" a="1"/>
  <c r="F17" i="9" s="1"/>
  <c r="G22" i="9"/>
  <c r="F22" i="9" s="1" a="1"/>
  <c r="F22" i="9" s="1"/>
  <c r="G20" i="9"/>
  <c r="F20" i="9" s="1" a="1"/>
  <c r="F20" i="9" s="1"/>
  <c r="G28" i="9"/>
  <c r="F28" i="9" s="1" a="1"/>
  <c r="F28" i="9" s="1"/>
  <c r="G25" i="9"/>
  <c r="F25" i="9" s="1" a="1"/>
  <c r="F25" i="9" s="1"/>
  <c r="G23" i="9"/>
  <c r="F23" i="9" s="1" a="1"/>
  <c r="F23" i="9" s="1"/>
  <c r="G29" i="9"/>
  <c r="F29" i="9" s="1" a="1"/>
  <c r="F29" i="9" s="1"/>
  <c r="G19" i="9"/>
  <c r="F19" i="9" s="1" a="1"/>
  <c r="F19" i="9" s="1"/>
  <c r="G18" i="9"/>
  <c r="F18" i="9" s="1" a="1"/>
  <c r="F18" i="9" s="1"/>
  <c r="G14" i="9"/>
  <c r="F14" i="9" s="1" a="1"/>
  <c r="F14" i="9" s="1"/>
  <c r="G11" i="7"/>
  <c r="F11" i="7" s="1" a="1"/>
  <c r="F11" i="7" s="1"/>
  <c r="G14" i="7"/>
  <c r="F14" i="7" s="1" a="1"/>
  <c r="F14" i="7" s="1"/>
  <c r="G17" i="7"/>
  <c r="F17" i="7" s="1" a="1"/>
  <c r="F17" i="7" s="1"/>
  <c r="G20" i="7"/>
  <c r="F20" i="7" s="1" a="1"/>
  <c r="F20" i="7" s="1"/>
  <c r="G18" i="7"/>
  <c r="F18" i="7" s="1" a="1"/>
  <c r="F18" i="7" s="1"/>
  <c r="G19" i="7"/>
  <c r="F19" i="7" s="1" a="1"/>
  <c r="F19" i="7" s="1"/>
  <c r="G3" i="7"/>
  <c r="F3" i="7" s="1" a="1"/>
  <c r="F3" i="7" s="1"/>
  <c r="G6" i="7"/>
  <c r="F6" i="7" s="1" a="1"/>
  <c r="F6" i="7" s="1"/>
  <c r="G4" i="7"/>
  <c r="F4" i="7" s="1" a="1"/>
  <c r="F4" i="7" s="1"/>
  <c r="G7" i="7"/>
  <c r="F7" i="7" s="1" a="1"/>
  <c r="F7" i="7" s="1"/>
  <c r="G9" i="7"/>
  <c r="F9" i="7" s="1" a="1"/>
  <c r="F9" i="7" s="1"/>
  <c r="G5" i="7"/>
  <c r="F5" i="7" s="1" a="1"/>
  <c r="F5" i="7" s="1"/>
  <c r="G12" i="7"/>
  <c r="F12" i="7" s="1" a="1"/>
  <c r="F12" i="7" s="1"/>
  <c r="G2" i="7"/>
  <c r="F2" i="7" s="1" a="1"/>
  <c r="F2" i="7" s="1"/>
  <c r="G22" i="7"/>
  <c r="F22" i="7" s="1" a="1"/>
  <c r="F22" i="7" s="1"/>
  <c r="G15" i="7"/>
  <c r="F15" i="7" s="1" a="1"/>
  <c r="F15" i="7" s="1"/>
  <c r="G13" i="7"/>
  <c r="F13" i="7" s="1" a="1"/>
  <c r="F13" i="7" s="1"/>
  <c r="G16" i="7"/>
  <c r="F16" i="7" s="1" a="1"/>
  <c r="F16" i="7" s="1"/>
  <c r="G8" i="7"/>
  <c r="F8" i="7" s="1" a="1"/>
  <c r="F8" i="7" s="1"/>
  <c r="G14" i="5"/>
  <c r="F14" i="5" s="1" a="1"/>
  <c r="F14" i="5" s="1"/>
  <c r="G17" i="5"/>
  <c r="F17" i="5" s="1" a="1"/>
  <c r="F17" i="5" s="1"/>
  <c r="G18" i="5"/>
  <c r="F18" i="5" s="1" a="1"/>
  <c r="F18" i="5" s="1"/>
  <c r="G2" i="5"/>
  <c r="F2" i="5" s="1" a="1"/>
  <c r="F2" i="5" s="1"/>
  <c r="G4" i="5"/>
  <c r="F4" i="5" s="1" a="1"/>
  <c r="F4" i="5" s="1"/>
  <c r="G6" i="5"/>
  <c r="F6" i="5" s="1" a="1"/>
  <c r="F6" i="5" s="1"/>
  <c r="G5" i="5"/>
  <c r="F5" i="5" s="1" a="1"/>
  <c r="F5" i="5" s="1"/>
  <c r="G3" i="5"/>
  <c r="F3" i="5" s="1" a="1"/>
  <c r="F3" i="5" s="1"/>
  <c r="G16" i="5"/>
  <c r="F16" i="5" s="1" a="1"/>
  <c r="F16" i="5" s="1"/>
  <c r="G22" i="5"/>
  <c r="F22" i="5" s="1" a="1"/>
  <c r="F22" i="5" s="1"/>
  <c r="G15" i="5"/>
  <c r="F15" i="5" s="1" a="1"/>
  <c r="F15" i="5" s="1"/>
  <c r="G12" i="5"/>
  <c r="F12" i="5" s="1" a="1"/>
  <c r="F12" i="5" s="1"/>
  <c r="G8" i="5"/>
  <c r="F8" i="5" s="1" a="1"/>
  <c r="F8" i="5" s="1"/>
  <c r="G5" i="1"/>
  <c r="F5" i="1" s="1" a="1"/>
  <c r="F5" i="1" s="1"/>
  <c r="G4" i="1"/>
  <c r="F4" i="1" s="1" a="1"/>
  <c r="F4" i="1" s="1"/>
  <c r="G28" i="1"/>
  <c r="F28" i="1" s="1" a="1"/>
  <c r="F28" i="1" s="1"/>
  <c r="G10" i="1"/>
  <c r="F10" i="1" s="1" a="1"/>
  <c r="F10" i="1" s="1"/>
  <c r="G6" i="1"/>
  <c r="F6" i="1" s="1" a="1"/>
  <c r="F6" i="1" s="1"/>
  <c r="G17" i="1"/>
  <c r="F17" i="1" s="1" a="1"/>
  <c r="F17" i="1" s="1"/>
  <c r="G12" i="1"/>
  <c r="F12" i="1" s="1" a="1"/>
  <c r="F12" i="1" s="1"/>
  <c r="G19" i="1"/>
  <c r="F19" i="1" s="1" a="1"/>
  <c r="F19" i="1" s="1"/>
  <c r="G13" i="1"/>
  <c r="F13" i="1" s="1" a="1"/>
  <c r="F13" i="1" s="1"/>
  <c r="G14" i="1"/>
  <c r="F14" i="1" s="1" a="1"/>
  <c r="F14" i="1" s="1"/>
  <c r="G23" i="1"/>
  <c r="F23" i="1" s="1" a="1"/>
  <c r="F23" i="1" s="1"/>
  <c r="G7" i="1"/>
  <c r="F7" i="1" s="1" a="1"/>
  <c r="F7" i="1" s="1"/>
  <c r="G11" i="1"/>
  <c r="F11" i="1" s="1" a="1"/>
  <c r="F11" i="1" s="1"/>
  <c r="G26" i="1"/>
  <c r="F26" i="1" s="1" a="1"/>
  <c r="F26" i="1" s="1"/>
  <c r="G24" i="1"/>
  <c r="F24" i="1" s="1" a="1"/>
  <c r="F24" i="1" s="1"/>
  <c r="G16" i="1"/>
  <c r="F16" i="1" s="1" a="1"/>
  <c r="F16" i="1" s="1"/>
  <c r="G2" i="3"/>
  <c r="F2" i="3" s="1" a="1"/>
  <c r="F2" i="3" s="1"/>
  <c r="G6" i="3"/>
  <c r="F6" i="3" s="1" a="1"/>
  <c r="F6" i="3" s="1"/>
  <c r="G7" i="3"/>
  <c r="F7" i="3" s="1" a="1"/>
  <c r="F7" i="3" s="1"/>
  <c r="G3" i="3"/>
  <c r="F3" i="3" s="1" a="1"/>
  <c r="F3" i="3" s="1"/>
  <c r="G24" i="3"/>
  <c r="F24" i="3" s="1" a="1"/>
  <c r="F24" i="3" s="1"/>
  <c r="G5" i="3"/>
  <c r="F5" i="3" s="1" a="1"/>
  <c r="F5" i="3" s="1"/>
  <c r="G4" i="3"/>
  <c r="F4" i="3" s="1" a="1"/>
  <c r="F4" i="3" s="1"/>
  <c r="G15" i="3"/>
  <c r="F15" i="3" s="1" a="1"/>
  <c r="F15" i="3" s="1"/>
  <c r="G11" i="3"/>
  <c r="F11" i="3" s="1" a="1"/>
  <c r="F11" i="3" s="1"/>
  <c r="G10" i="3"/>
  <c r="F10" i="3" s="1" a="1"/>
  <c r="F10" i="3" s="1"/>
  <c r="G50" i="3"/>
  <c r="F50" i="3" s="1" a="1"/>
  <c r="F50" i="3" s="1"/>
  <c r="G51" i="3"/>
  <c r="F51" i="3" s="1" a="1"/>
  <c r="F51" i="3" s="1"/>
  <c r="G23" i="3"/>
  <c r="F23" i="3" s="1" a="1"/>
  <c r="F23" i="3" s="1"/>
  <c r="G14" i="3"/>
  <c r="F14" i="3" s="1" a="1"/>
  <c r="F14" i="3" s="1"/>
  <c r="G17" i="3"/>
  <c r="F17" i="3" s="1" a="1"/>
  <c r="F17" i="3" s="1"/>
  <c r="G31" i="3"/>
  <c r="F31" i="3" s="1" a="1"/>
  <c r="F31" i="3" s="1"/>
  <c r="G28" i="3"/>
  <c r="F28" i="3" s="1" a="1"/>
  <c r="F28" i="3" s="1"/>
  <c r="G29" i="3"/>
  <c r="F29" i="3" s="1" a="1"/>
  <c r="F29" i="3" s="1"/>
  <c r="G18" i="3"/>
  <c r="F18" i="3" s="1" a="1"/>
  <c r="F18" i="3" s="1"/>
  <c r="G54" i="3"/>
  <c r="F54" i="3" s="1" a="1"/>
  <c r="F54" i="3" s="1"/>
  <c r="G53" i="3"/>
  <c r="F53" i="3" s="1" a="1"/>
  <c r="F53" i="3" s="1"/>
  <c r="G35" i="3"/>
  <c r="F35" i="3" s="1" a="1"/>
  <c r="F35" i="3" s="1"/>
  <c r="G36" i="3"/>
  <c r="F36" i="3" s="1" a="1"/>
  <c r="F36" i="3" s="1"/>
  <c r="G38" i="3"/>
  <c r="F38" i="3" s="1" a="1"/>
  <c r="F38" i="3" s="1"/>
  <c r="G32" i="3"/>
  <c r="F32" i="3" s="1" a="1"/>
  <c r="F32" i="3" s="1"/>
  <c r="G27" i="3"/>
  <c r="F27" i="3" s="1" a="1"/>
  <c r="F27" i="3" s="1"/>
  <c r="G42" i="3"/>
  <c r="F42" i="3" s="1" a="1"/>
  <c r="F42" i="3" s="1"/>
  <c r="G43" i="3"/>
  <c r="F43" i="3" s="1" a="1"/>
  <c r="F43" i="3" s="1"/>
  <c r="G26" i="3"/>
  <c r="F26" i="3" s="1" a="1"/>
  <c r="F26" i="3" s="1"/>
  <c r="G39" i="3"/>
  <c r="F39" i="3" s="1" a="1"/>
  <c r="F39" i="3" s="1"/>
  <c r="G44" i="3"/>
  <c r="F44" i="3" s="1" a="1"/>
  <c r="F44" i="3" s="1"/>
  <c r="G34" i="3"/>
  <c r="F34" i="3" s="1" a="1"/>
  <c r="F34" i="3" s="1"/>
  <c r="G46" i="3"/>
  <c r="F46" i="3" s="1" a="1"/>
  <c r="F46" i="3" s="1"/>
  <c r="G48" i="3"/>
  <c r="F48" i="3" s="1" a="1"/>
  <c r="F48" i="3" s="1"/>
  <c r="G40" i="3"/>
  <c r="F40" i="3" s="1" a="1"/>
  <c r="F40" i="3" s="1"/>
  <c r="G22" i="3"/>
  <c r="F22" i="3" s="1" a="1"/>
  <c r="F22" i="3" s="1"/>
  <c r="G24" i="4"/>
  <c r="F24" i="4" s="1" a="1"/>
  <c r="F24" i="4" s="1"/>
  <c r="G11" i="4"/>
  <c r="F11" i="4" s="1" a="1"/>
  <c r="F11" i="4" s="1"/>
  <c r="G30" i="4"/>
  <c r="F30" i="4" s="1" a="1"/>
  <c r="F30" i="4" s="1"/>
  <c r="G27" i="4"/>
  <c r="F27" i="4" s="1" a="1"/>
  <c r="F27" i="4" s="1"/>
  <c r="G5" i="4"/>
  <c r="F5" i="4" s="1" a="1"/>
  <c r="F5" i="4" s="1"/>
  <c r="G4" i="4"/>
  <c r="F4" i="4" s="1" a="1"/>
  <c r="F4" i="4" s="1"/>
  <c r="G2" i="4"/>
  <c r="F2" i="4" s="1" a="1"/>
  <c r="F2" i="4" s="1"/>
  <c r="G3" i="4"/>
  <c r="F3" i="4" s="1" a="1"/>
  <c r="F3" i="4" s="1"/>
  <c r="G16" i="4"/>
  <c r="F16" i="4" s="1" a="1"/>
  <c r="F16" i="4" s="1"/>
  <c r="G39" i="4"/>
  <c r="F39" i="4" s="1" a="1"/>
  <c r="F39" i="4" s="1"/>
  <c r="G14" i="4"/>
  <c r="F14" i="4" s="1" a="1"/>
  <c r="F14" i="4" s="1"/>
  <c r="G8" i="4"/>
  <c r="F8" i="4" s="1" a="1"/>
  <c r="F8" i="4" s="1"/>
  <c r="G7" i="4"/>
  <c r="F7" i="4" s="1" a="1"/>
  <c r="F7" i="4" s="1"/>
  <c r="G6" i="4"/>
  <c r="F6" i="4" s="1" a="1"/>
  <c r="F6" i="4" s="1"/>
  <c r="G26" i="4"/>
  <c r="F26" i="4" s="1" a="1"/>
  <c r="F26" i="4" s="1"/>
  <c r="G18" i="4"/>
  <c r="F18" i="4" s="1" a="1"/>
  <c r="F18" i="4" s="1"/>
  <c r="G38" i="4"/>
  <c r="F38" i="4" s="1" a="1"/>
  <c r="F38" i="4" s="1"/>
  <c r="G12" i="4"/>
  <c r="F12" i="4" s="1" a="1"/>
  <c r="F12" i="4" s="1"/>
  <c r="G25" i="4"/>
  <c r="F25" i="4" s="1" a="1"/>
  <c r="F25" i="4" s="1"/>
  <c r="G22" i="4"/>
  <c r="F22" i="4" s="1" a="1"/>
  <c r="F22" i="4" s="1"/>
  <c r="G33" i="4"/>
  <c r="F33" i="4" s="1" a="1"/>
  <c r="F33" i="4" s="1"/>
  <c r="G19" i="4"/>
  <c r="F19" i="4" s="1" a="1"/>
  <c r="F19" i="4" s="1"/>
  <c r="G28" i="4"/>
  <c r="F28" i="4" s="1" a="1"/>
  <c r="F28" i="4" s="1"/>
  <c r="G37" i="4"/>
  <c r="F37" i="4" s="1" a="1"/>
  <c r="F37" i="4" s="1"/>
  <c r="G31" i="4"/>
  <c r="F31" i="4" s="1" a="1"/>
  <c r="F31" i="4" s="1"/>
  <c r="G20" i="4"/>
  <c r="F20" i="4" s="1" a="1"/>
  <c r="F20" i="4" s="1"/>
  <c r="G42" i="4"/>
  <c r="F42" i="4" s="1" a="1"/>
  <c r="F42" i="4" s="1"/>
  <c r="G41" i="4"/>
  <c r="F41" i="4" s="1" a="1"/>
  <c r="F41" i="4" s="1"/>
  <c r="G40" i="4"/>
  <c r="F40" i="4" s="1" a="1"/>
  <c r="F40" i="4" s="1"/>
  <c r="G36" i="4"/>
  <c r="F36" i="4" s="1" a="1"/>
  <c r="F36" i="4" s="1"/>
  <c r="G32" i="4"/>
  <c r="F32" i="4" s="1" a="1"/>
  <c r="F32" i="4" s="1"/>
  <c r="G34" i="4"/>
  <c r="F34" i="4" s="1" a="1"/>
  <c r="F34" i="4" s="1"/>
  <c r="G15" i="4"/>
  <c r="F15" i="4" s="1" a="1"/>
  <c r="F15" i="4" s="1"/>
  <c r="A60" i="3" l="1"/>
  <c r="A59" i="3"/>
  <c r="A58" i="3"/>
  <c r="A57" i="3"/>
  <c r="A56" i="3"/>
  <c r="A26" i="3"/>
  <c r="A29" i="3"/>
  <c r="A4" i="3"/>
  <c r="A6" i="3"/>
  <c r="A28" i="3"/>
  <c r="A31" i="3"/>
  <c r="A23" i="3"/>
  <c r="A5" i="3"/>
  <c r="A2" i="3"/>
  <c r="A19" i="3"/>
  <c r="A47" i="3"/>
  <c r="A49" i="3"/>
  <c r="A9" i="3"/>
  <c r="A8" i="3"/>
  <c r="A45" i="3"/>
  <c r="A41" i="3"/>
  <c r="A20" i="3"/>
  <c r="A13" i="3"/>
  <c r="A12" i="3"/>
  <c r="A21" i="3"/>
  <c r="A16" i="3"/>
  <c r="A52" i="3"/>
  <c r="A33" i="3"/>
  <c r="A37" i="3"/>
  <c r="A25" i="3"/>
  <c r="A43" i="3"/>
  <c r="A51" i="3"/>
  <c r="A24" i="3"/>
  <c r="A42" i="3"/>
  <c r="A17" i="3"/>
  <c r="A34" i="3"/>
  <c r="A36" i="3"/>
  <c r="A3" i="3"/>
  <c r="A46" i="3"/>
  <c r="A27" i="3"/>
  <c r="A35" i="3"/>
  <c r="A50" i="3"/>
  <c r="A32" i="3"/>
  <c r="A7" i="3"/>
  <c r="A22" i="3"/>
  <c r="A38" i="3"/>
  <c r="A53" i="3"/>
  <c r="A14" i="3"/>
  <c r="A44" i="3"/>
  <c r="A54" i="3"/>
  <c r="A10" i="3"/>
  <c r="A11" i="3"/>
  <c r="A15" i="3"/>
  <c r="A40" i="3"/>
  <c r="A18" i="3"/>
  <c r="A55" i="3"/>
  <c r="A48" i="3"/>
  <c r="A39" i="3"/>
  <c r="A30" i="3"/>
  <c r="N6" i="8" l="1"/>
  <c r="AA8" i="8"/>
  <c r="AA10" i="8"/>
  <c r="AA12" i="8"/>
  <c r="AA14" i="8"/>
  <c r="AA16" i="8"/>
  <c r="AA18" i="8"/>
  <c r="AA35" i="8"/>
  <c r="AA34" i="8"/>
  <c r="AA32" i="8"/>
  <c r="AA30" i="8"/>
  <c r="AA28" i="8"/>
  <c r="AA26" i="8"/>
  <c r="AA24" i="8"/>
  <c r="AA22" i="8"/>
  <c r="AA20" i="8"/>
  <c r="AA7" i="8" l="1"/>
  <c r="AA6" i="8"/>
  <c r="B33" i="8"/>
  <c r="C33" i="8"/>
  <c r="E33" i="8"/>
  <c r="F33" i="8"/>
  <c r="G33" i="8"/>
  <c r="S8" i="8" l="1"/>
  <c r="S10" i="8"/>
  <c r="S12" i="8"/>
  <c r="S14" i="8"/>
  <c r="S16" i="8"/>
  <c r="S18" i="8"/>
  <c r="S20" i="8"/>
  <c r="S22" i="8"/>
  <c r="S24" i="8"/>
  <c r="S26" i="8"/>
  <c r="S28" i="8"/>
  <c r="S30" i="8"/>
  <c r="S32" i="8"/>
  <c r="S34" i="8"/>
  <c r="S35" i="8"/>
  <c r="S36" i="8"/>
  <c r="S37" i="8"/>
  <c r="S38" i="8"/>
  <c r="S39" i="8"/>
  <c r="S40" i="8"/>
  <c r="S41" i="8"/>
  <c r="S42" i="8"/>
  <c r="S43" i="8"/>
  <c r="S44" i="8"/>
  <c r="S45" i="8"/>
  <c r="S46" i="8"/>
  <c r="S47" i="8"/>
  <c r="S48" i="8"/>
  <c r="S49" i="8"/>
  <c r="S50" i="8"/>
  <c r="S51" i="8"/>
  <c r="S52" i="8"/>
  <c r="S53" i="8"/>
  <c r="P24" i="8"/>
  <c r="P26" i="8"/>
  <c r="P28" i="8"/>
  <c r="P30" i="8"/>
  <c r="P32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N28" i="8" l="1"/>
  <c r="N30" i="8"/>
  <c r="N32" i="8"/>
  <c r="N34" i="8"/>
  <c r="Z34" i="8" s="1"/>
  <c r="N35" i="8"/>
  <c r="Z35" i="8" s="1"/>
  <c r="N36" i="8"/>
  <c r="Z36" i="8" s="1"/>
  <c r="N37" i="8"/>
  <c r="Z37" i="8" s="1"/>
  <c r="N38" i="8"/>
  <c r="Z38" i="8" s="1"/>
  <c r="N39" i="8"/>
  <c r="Z39" i="8" s="1"/>
  <c r="N40" i="8"/>
  <c r="Z40" i="8" s="1"/>
  <c r="N41" i="8"/>
  <c r="Z41" i="8" s="1"/>
  <c r="N42" i="8"/>
  <c r="Z42" i="8" s="1"/>
  <c r="N43" i="8"/>
  <c r="Z43" i="8" s="1"/>
  <c r="N44" i="8"/>
  <c r="Z44" i="8" s="1"/>
  <c r="N45" i="8"/>
  <c r="Z45" i="8" s="1"/>
  <c r="N46" i="8"/>
  <c r="Z46" i="8" s="1"/>
  <c r="N47" i="8"/>
  <c r="Z47" i="8" s="1"/>
  <c r="N48" i="8"/>
  <c r="Z48" i="8" s="1"/>
  <c r="N49" i="8"/>
  <c r="Z49" i="8" s="1"/>
  <c r="N50" i="8"/>
  <c r="Z50" i="8" s="1"/>
  <c r="N51" i="8"/>
  <c r="Z51" i="8" s="1"/>
  <c r="N52" i="8"/>
  <c r="Z52" i="8" s="1"/>
  <c r="N53" i="8"/>
  <c r="Z53" i="8" s="1"/>
  <c r="N8" i="8"/>
  <c r="N10" i="8"/>
  <c r="N12" i="8"/>
  <c r="N14" i="8"/>
  <c r="N16" i="8"/>
  <c r="N18" i="8"/>
  <c r="N20" i="8"/>
  <c r="N22" i="8"/>
  <c r="N24" i="8"/>
  <c r="N26" i="8"/>
  <c r="N7" i="8"/>
  <c r="Z7" i="8" s="1"/>
  <c r="Z6" i="8"/>
  <c r="AB53" i="8"/>
  <c r="AB52" i="8"/>
  <c r="AB51" i="8"/>
  <c r="AB50" i="8"/>
  <c r="AB49" i="8"/>
  <c r="AB48" i="8"/>
  <c r="AB47" i="8"/>
  <c r="AB46" i="8"/>
  <c r="AB45" i="8"/>
  <c r="AB44" i="8"/>
  <c r="AB43" i="8"/>
  <c r="AA53" i="8"/>
  <c r="AA52" i="8"/>
  <c r="AA51" i="8"/>
  <c r="AA50" i="8"/>
  <c r="AA49" i="8"/>
  <c r="AA48" i="8"/>
  <c r="AA47" i="8"/>
  <c r="AA46" i="8"/>
  <c r="AA45" i="8"/>
  <c r="AA44" i="8"/>
  <c r="AA43" i="8"/>
  <c r="AA42" i="8"/>
  <c r="AA41" i="8"/>
  <c r="AA40" i="8"/>
  <c r="AA39" i="8"/>
  <c r="AA38" i="8"/>
  <c r="AA37" i="8"/>
  <c r="AA36" i="8"/>
  <c r="Z26" i="8" l="1"/>
  <c r="Z10" i="8"/>
  <c r="Z8" i="8"/>
  <c r="Z22" i="8"/>
  <c r="Z20" i="8"/>
  <c r="Z32" i="8"/>
  <c r="Z24" i="8"/>
  <c r="Z18" i="8"/>
  <c r="Z30" i="8"/>
  <c r="Z16" i="8"/>
  <c r="Z12" i="8"/>
  <c r="Z14" i="8"/>
  <c r="Z28" i="8"/>
  <c r="O16" i="8"/>
  <c r="AB16" i="8" s="1"/>
  <c r="O17" i="8"/>
  <c r="AB17" i="8" s="1"/>
  <c r="O21" i="8"/>
  <c r="AB21" i="8" s="1"/>
  <c r="O22" i="8"/>
  <c r="AB22" i="8" s="1"/>
  <c r="O28" i="8"/>
  <c r="AB28" i="8" s="1"/>
  <c r="O39" i="8"/>
  <c r="AB39" i="8" s="1"/>
  <c r="O42" i="8"/>
  <c r="AB42" i="8" s="1"/>
  <c r="AA25" i="8" l="1"/>
  <c r="S25" i="8"/>
  <c r="P25" i="8"/>
  <c r="N25" i="8"/>
  <c r="Z25" i="8" s="1"/>
  <c r="AA33" i="8"/>
  <c r="S33" i="8"/>
  <c r="P33" i="8"/>
  <c r="N33" i="8"/>
  <c r="Z33" i="8" s="1"/>
  <c r="AA21" i="8"/>
  <c r="S21" i="8"/>
  <c r="N21" i="8"/>
  <c r="Z21" i="8" s="1"/>
  <c r="AA23" i="8"/>
  <c r="S23" i="8"/>
  <c r="N23" i="8"/>
  <c r="Z23" i="8" s="1"/>
  <c r="AA9" i="8"/>
  <c r="S9" i="8"/>
  <c r="N9" i="8"/>
  <c r="Z9" i="8" s="1"/>
  <c r="AA29" i="8"/>
  <c r="S29" i="8"/>
  <c r="P29" i="8"/>
  <c r="N29" i="8"/>
  <c r="Z29" i="8" s="1"/>
  <c r="AA15" i="8"/>
  <c r="S15" i="8"/>
  <c r="N15" i="8"/>
  <c r="Z15" i="8" s="1"/>
  <c r="AA17" i="8"/>
  <c r="S17" i="8"/>
  <c r="N17" i="8"/>
  <c r="Z17" i="8" s="1"/>
  <c r="AA11" i="8"/>
  <c r="S11" i="8"/>
  <c r="N11" i="8"/>
  <c r="Z11" i="8" s="1"/>
  <c r="O23" i="8"/>
  <c r="AB23" i="8" s="1"/>
  <c r="AA31" i="8"/>
  <c r="S31" i="8"/>
  <c r="P31" i="8"/>
  <c r="N31" i="8"/>
  <c r="Z31" i="8" s="1"/>
  <c r="AA27" i="8"/>
  <c r="S27" i="8"/>
  <c r="P27" i="8"/>
  <c r="N27" i="8"/>
  <c r="Z27" i="8" s="1"/>
  <c r="AA19" i="8"/>
  <c r="S19" i="8"/>
  <c r="N19" i="8"/>
  <c r="Z19" i="8" s="1"/>
  <c r="O29" i="8"/>
  <c r="AB29" i="8" s="1"/>
  <c r="AA13" i="8"/>
  <c r="S13" i="8"/>
  <c r="N13" i="8"/>
  <c r="Z13" i="8" s="1"/>
  <c r="AE29" i="8"/>
  <c r="AD29" i="8"/>
  <c r="AE28" i="8"/>
  <c r="AD28" i="8"/>
  <c r="AE27" i="8"/>
  <c r="AD27" i="8"/>
  <c r="AE26" i="8"/>
  <c r="AD26" i="8"/>
  <c r="AE25" i="8"/>
  <c r="AD25" i="8"/>
  <c r="AE24" i="8"/>
  <c r="AD24" i="8"/>
  <c r="AE23" i="8"/>
  <c r="AD23" i="8"/>
  <c r="AE22" i="8"/>
  <c r="AD22" i="8"/>
  <c r="AE21" i="8"/>
  <c r="AD21" i="8"/>
  <c r="AE20" i="8"/>
  <c r="AD20" i="8"/>
  <c r="AE19" i="8"/>
  <c r="AD19" i="8"/>
  <c r="AE18" i="8"/>
  <c r="AD18" i="8"/>
  <c r="AE17" i="8"/>
  <c r="AD17" i="8"/>
  <c r="AE16" i="8"/>
  <c r="AD16" i="8"/>
  <c r="AE15" i="8"/>
  <c r="AD15" i="8"/>
  <c r="AE14" i="8"/>
  <c r="AD14" i="8"/>
  <c r="AE13" i="8"/>
  <c r="AD13" i="8"/>
  <c r="AE12" i="8"/>
  <c r="AD12" i="8"/>
  <c r="AE11" i="8"/>
  <c r="AD11" i="8"/>
  <c r="AE10" i="8"/>
  <c r="AD10" i="8"/>
  <c r="AE9" i="8"/>
  <c r="AD9" i="8"/>
  <c r="AE8" i="8"/>
  <c r="AD8" i="8"/>
  <c r="AE6" i="8"/>
  <c r="AD6" i="8"/>
  <c r="AE7" i="8"/>
  <c r="AD7" i="8"/>
  <c r="B25" i="8" l="1"/>
  <c r="C25" i="8"/>
  <c r="E25" i="8"/>
  <c r="F25" i="8"/>
  <c r="G25" i="8"/>
  <c r="B26" i="8"/>
  <c r="C26" i="8"/>
  <c r="E26" i="8"/>
  <c r="F26" i="8"/>
  <c r="G26" i="8"/>
  <c r="B27" i="8"/>
  <c r="C27" i="8"/>
  <c r="E27" i="8"/>
  <c r="F27" i="8"/>
  <c r="G27" i="8"/>
  <c r="B28" i="8"/>
  <c r="C28" i="8"/>
  <c r="E28" i="8"/>
  <c r="F28" i="8"/>
  <c r="G28" i="8"/>
  <c r="B29" i="8"/>
  <c r="C29" i="8"/>
  <c r="E29" i="8"/>
  <c r="F29" i="8"/>
  <c r="G29" i="8"/>
  <c r="B30" i="8"/>
  <c r="C30" i="8"/>
  <c r="E30" i="8"/>
  <c r="F30" i="8"/>
  <c r="G30" i="8"/>
  <c r="B31" i="8"/>
  <c r="C31" i="8"/>
  <c r="E31" i="8"/>
  <c r="F31" i="8"/>
  <c r="G31" i="8"/>
  <c r="B32" i="8"/>
  <c r="C32" i="8"/>
  <c r="E32" i="8"/>
  <c r="F32" i="8"/>
  <c r="G32" i="8"/>
  <c r="B19" i="8"/>
  <c r="C19" i="8"/>
  <c r="E19" i="8"/>
  <c r="F19" i="8"/>
  <c r="G19" i="8"/>
  <c r="B20" i="8"/>
  <c r="C20" i="8"/>
  <c r="E20" i="8"/>
  <c r="F20" i="8"/>
  <c r="G20" i="8"/>
  <c r="B21" i="8"/>
  <c r="C21" i="8"/>
  <c r="E21" i="8"/>
  <c r="F21" i="8"/>
  <c r="G21" i="8"/>
  <c r="B22" i="8"/>
  <c r="C22" i="8"/>
  <c r="E22" i="8"/>
  <c r="F22" i="8"/>
  <c r="G22" i="8"/>
  <c r="B23" i="8"/>
  <c r="C23" i="8"/>
  <c r="E23" i="8"/>
  <c r="F23" i="8"/>
  <c r="G23" i="8"/>
  <c r="B24" i="8"/>
  <c r="C24" i="8"/>
  <c r="E24" i="8"/>
  <c r="F24" i="8"/>
  <c r="G24" i="8"/>
  <c r="B3" i="8"/>
  <c r="C3" i="8"/>
  <c r="E3" i="8"/>
  <c r="F3" i="8"/>
  <c r="G3" i="8"/>
  <c r="B4" i="8"/>
  <c r="C4" i="8"/>
  <c r="E4" i="8"/>
  <c r="F4" i="8"/>
  <c r="G4" i="8"/>
  <c r="B5" i="8"/>
  <c r="C5" i="8"/>
  <c r="E5" i="8"/>
  <c r="F5" i="8"/>
  <c r="G5" i="8"/>
  <c r="B6" i="8"/>
  <c r="C6" i="8"/>
  <c r="E6" i="8"/>
  <c r="F6" i="8"/>
  <c r="G6" i="8"/>
  <c r="B7" i="8"/>
  <c r="C7" i="8"/>
  <c r="E7" i="8"/>
  <c r="F7" i="8"/>
  <c r="G7" i="8"/>
  <c r="B8" i="8"/>
  <c r="C8" i="8"/>
  <c r="E8" i="8"/>
  <c r="F8" i="8"/>
  <c r="G8" i="8"/>
  <c r="B9" i="8"/>
  <c r="C9" i="8"/>
  <c r="E9" i="8"/>
  <c r="F9" i="8"/>
  <c r="G9" i="8"/>
  <c r="B10" i="8"/>
  <c r="C10" i="8"/>
  <c r="E10" i="8"/>
  <c r="F10" i="8"/>
  <c r="G10" i="8"/>
  <c r="B11" i="8"/>
  <c r="C11" i="8"/>
  <c r="E11" i="8"/>
  <c r="F11" i="8"/>
  <c r="G11" i="8"/>
  <c r="B12" i="8"/>
  <c r="C12" i="8"/>
  <c r="E12" i="8"/>
  <c r="F12" i="8"/>
  <c r="G12" i="8"/>
  <c r="B13" i="8"/>
  <c r="C13" i="8"/>
  <c r="E13" i="8"/>
  <c r="F13" i="8"/>
  <c r="G13" i="8"/>
  <c r="B14" i="8"/>
  <c r="C14" i="8"/>
  <c r="E14" i="8"/>
  <c r="F14" i="8"/>
  <c r="G14" i="8"/>
  <c r="B15" i="8"/>
  <c r="C15" i="8"/>
  <c r="E15" i="8"/>
  <c r="F15" i="8"/>
  <c r="G15" i="8"/>
  <c r="B16" i="8"/>
  <c r="C16" i="8"/>
  <c r="E16" i="8"/>
  <c r="F16" i="8"/>
  <c r="G16" i="8"/>
  <c r="B17" i="8"/>
  <c r="C17" i="8"/>
  <c r="E17" i="8"/>
  <c r="F17" i="8"/>
  <c r="G17" i="8"/>
  <c r="B18" i="8"/>
  <c r="C18" i="8"/>
  <c r="E18" i="8"/>
  <c r="F18" i="8"/>
  <c r="G18" i="8"/>
  <c r="G2" i="8"/>
  <c r="F2" i="8"/>
  <c r="E2" i="8"/>
  <c r="C2" i="8"/>
  <c r="B2" i="8"/>
  <c r="Q46" i="8" l="1"/>
  <c r="T46" i="8"/>
  <c r="Q47" i="8"/>
  <c r="T47" i="8"/>
  <c r="Q48" i="8"/>
  <c r="T48" i="8"/>
  <c r="Q49" i="8"/>
  <c r="T49" i="8"/>
  <c r="Q50" i="8"/>
  <c r="T50" i="8"/>
  <c r="Q51" i="8"/>
  <c r="T51" i="8"/>
  <c r="Q52" i="8"/>
  <c r="T52" i="8"/>
  <c r="Q53" i="8"/>
  <c r="T53" i="8"/>
  <c r="R50" i="8" l="1"/>
  <c r="AF28" i="8" s="1"/>
  <c r="U50" i="8"/>
  <c r="AG28" i="8" s="1"/>
  <c r="U48" i="8"/>
  <c r="AG27" i="8" s="1"/>
  <c r="R48" i="8"/>
  <c r="AF27" i="8" s="1"/>
  <c r="U52" i="8"/>
  <c r="AG29" i="8" s="1"/>
  <c r="U46" i="8"/>
  <c r="AG26" i="8" s="1"/>
  <c r="R52" i="8"/>
  <c r="AF29" i="8" s="1"/>
  <c r="R46" i="8"/>
  <c r="AF26" i="8" s="1"/>
  <c r="T22" i="8"/>
  <c r="T27" i="8"/>
  <c r="T31" i="8"/>
  <c r="T32" i="8"/>
  <c r="T33" i="8"/>
  <c r="T37" i="8"/>
  <c r="T40" i="8"/>
  <c r="T41" i="8"/>
  <c r="T42" i="8"/>
  <c r="T43" i="8"/>
  <c r="T44" i="8"/>
  <c r="T45" i="8"/>
  <c r="Q32" i="8"/>
  <c r="Q33" i="8"/>
  <c r="Q37" i="8"/>
  <c r="Q40" i="8"/>
  <c r="Q43" i="8"/>
  <c r="Q44" i="8"/>
  <c r="Q45" i="8"/>
  <c r="O13" i="8"/>
  <c r="AB13" i="8" s="1"/>
  <c r="O20" i="8"/>
  <c r="AB20" i="8" s="1"/>
  <c r="O27" i="8"/>
  <c r="AB27" i="8" s="1"/>
  <c r="O41" i="8"/>
  <c r="AB41" i="8" s="1"/>
  <c r="O37" i="8"/>
  <c r="AB37" i="8" s="1"/>
  <c r="O25" i="8"/>
  <c r="AB25" i="8" s="1"/>
  <c r="O32" i="8"/>
  <c r="AB32" i="8" s="1"/>
  <c r="O24" i="8"/>
  <c r="AB24" i="8" s="1"/>
  <c r="O40" i="8"/>
  <c r="AB40" i="8" s="1"/>
  <c r="O38" i="8"/>
  <c r="AB38" i="8" s="1"/>
  <c r="Q29" i="8"/>
  <c r="Q28" i="8"/>
  <c r="Q27" i="8"/>
  <c r="T11" i="8" l="1"/>
  <c r="T13" i="8"/>
  <c r="S7" i="8"/>
  <c r="T17" i="8"/>
  <c r="T28" i="8"/>
  <c r="S6" i="8"/>
  <c r="T29" i="8"/>
  <c r="T12" i="8"/>
  <c r="T16" i="8"/>
  <c r="T10" i="8"/>
  <c r="O10" i="8"/>
  <c r="AB10" i="8" s="1"/>
  <c r="T8" i="8"/>
  <c r="O11" i="8"/>
  <c r="AB11" i="8" s="1"/>
  <c r="O30" i="8"/>
  <c r="AB30" i="8" s="1"/>
  <c r="T7" i="8"/>
  <c r="O7" i="8"/>
  <c r="AB7" i="8" s="1"/>
  <c r="O36" i="8"/>
  <c r="AB36" i="8" s="1"/>
  <c r="O26" i="8"/>
  <c r="AB26" i="8" s="1"/>
  <c r="O31" i="8"/>
  <c r="AB31" i="8" s="1"/>
  <c r="O15" i="8"/>
  <c r="AB15" i="8" s="1"/>
  <c r="O14" i="8"/>
  <c r="AB14" i="8" s="1"/>
  <c r="O35" i="8"/>
  <c r="AB35" i="8" s="1"/>
  <c r="T15" i="8"/>
  <c r="T14" i="8"/>
  <c r="T36" i="8"/>
  <c r="U36" i="8" s="1"/>
  <c r="AG21" i="8" s="1"/>
  <c r="T26" i="8"/>
  <c r="U26" i="8" s="1"/>
  <c r="AG16" i="8" s="1"/>
  <c r="T35" i="8"/>
  <c r="T30" i="8"/>
  <c r="U30" i="8" s="1"/>
  <c r="AG18" i="8" s="1"/>
  <c r="T25" i="8"/>
  <c r="T23" i="8"/>
  <c r="U22" i="8" s="1"/>
  <c r="AG14" i="8" s="1"/>
  <c r="T24" i="8"/>
  <c r="T34" i="8"/>
  <c r="T18" i="8"/>
  <c r="T38" i="8"/>
  <c r="Q31" i="8"/>
  <c r="Q25" i="8"/>
  <c r="Q42" i="8"/>
  <c r="R42" i="8" s="1"/>
  <c r="AF24" i="8" s="1"/>
  <c r="Q41" i="8"/>
  <c r="R40" i="8" s="1"/>
  <c r="AF23" i="8" s="1"/>
  <c r="Q30" i="8"/>
  <c r="Q26" i="8"/>
  <c r="R26" i="8" s="1"/>
  <c r="AF16" i="8" s="1"/>
  <c r="Q36" i="8"/>
  <c r="R36" i="8" s="1"/>
  <c r="AF21" i="8" s="1"/>
  <c r="Q34" i="8"/>
  <c r="Q38" i="8"/>
  <c r="T39" i="8"/>
  <c r="T20" i="8"/>
  <c r="T19" i="8"/>
  <c r="T21" i="8"/>
  <c r="Q39" i="8"/>
  <c r="Q24" i="8"/>
  <c r="Q35" i="8"/>
  <c r="T6" i="8"/>
  <c r="O8" i="8"/>
  <c r="AB8" i="8" s="1"/>
  <c r="O19" i="8"/>
  <c r="AB19" i="8" s="1"/>
  <c r="O18" i="8"/>
  <c r="AB18" i="8" s="1"/>
  <c r="O6" i="8"/>
  <c r="AB6" i="8" s="1"/>
  <c r="O33" i="8"/>
  <c r="AB33" i="8" s="1"/>
  <c r="O34" i="8"/>
  <c r="AB34" i="8" s="1"/>
  <c r="O12" i="8"/>
  <c r="AB12" i="8" s="1"/>
  <c r="O9" i="8"/>
  <c r="AB9" i="8" s="1"/>
  <c r="T9" i="8"/>
  <c r="U32" i="8"/>
  <c r="AG19" i="8" s="1"/>
  <c r="R28" i="8"/>
  <c r="AF17" i="8" s="1"/>
  <c r="U44" i="8"/>
  <c r="AG25" i="8" s="1"/>
  <c r="U42" i="8"/>
  <c r="AG24" i="8" s="1"/>
  <c r="U40" i="8"/>
  <c r="AG23" i="8" s="1"/>
  <c r="R44" i="8"/>
  <c r="AF25" i="8" s="1"/>
  <c r="R32" i="8"/>
  <c r="AF19" i="8" s="1"/>
  <c r="U10" i="8" l="1"/>
  <c r="AG8" i="8" s="1"/>
  <c r="U28" i="8"/>
  <c r="AG17" i="8" s="1"/>
  <c r="U16" i="8"/>
  <c r="AG11" i="8" s="1"/>
  <c r="U12" i="8"/>
  <c r="AG9" i="8" s="1"/>
  <c r="U8" i="8"/>
  <c r="AG6" i="8" s="1"/>
  <c r="U6" i="8"/>
  <c r="AG7" i="8" s="1"/>
  <c r="U24" i="8"/>
  <c r="AG15" i="8" s="1"/>
  <c r="U38" i="8"/>
  <c r="AG22" i="8" s="1"/>
  <c r="U18" i="8"/>
  <c r="AG12" i="8" s="1"/>
  <c r="U34" i="8"/>
  <c r="AG20" i="8" s="1"/>
  <c r="U14" i="8"/>
  <c r="AG10" i="8" s="1"/>
  <c r="R30" i="8"/>
  <c r="AF18" i="8" s="1"/>
  <c r="R24" i="8"/>
  <c r="AF15" i="8" s="1"/>
  <c r="R34" i="8"/>
  <c r="AF20" i="8" s="1"/>
  <c r="R38" i="8"/>
  <c r="AF22" i="8" s="1"/>
  <c r="U20" i="8"/>
  <c r="AG13" i="8" s="1"/>
  <c r="G9" i="4" l="1"/>
  <c r="F9" i="4" s="1" a="1"/>
  <c r="F9" i="4" s="1"/>
  <c r="D21" i="8"/>
  <c r="H21" i="8" s="1"/>
  <c r="D26" i="8"/>
  <c r="H26" i="8" s="1"/>
  <c r="D5" i="8"/>
  <c r="H5" i="8" s="1"/>
  <c r="D25" i="8"/>
  <c r="H25" i="8" s="1"/>
  <c r="D15" i="8"/>
  <c r="H15" i="8" s="1"/>
  <c r="D2" i="8"/>
  <c r="H2" i="8" s="1"/>
  <c r="Q22" i="8"/>
  <c r="D33" i="8"/>
  <c r="H33" i="8" s="1"/>
  <c r="D29" i="8"/>
  <c r="H29" i="8" s="1"/>
  <c r="D30" i="8"/>
  <c r="H30" i="8" s="1"/>
  <c r="D31" i="8"/>
  <c r="H31" i="8" s="1"/>
  <c r="Q14" i="8"/>
  <c r="D28" i="8"/>
  <c r="H28" i="8" s="1"/>
  <c r="D23" i="8"/>
  <c r="H23" i="8" s="1"/>
  <c r="Q12" i="8"/>
  <c r="D24" i="8"/>
  <c r="H24" i="8" s="1"/>
  <c r="D14" i="8"/>
  <c r="H14" i="8" s="1"/>
  <c r="D10" i="8"/>
  <c r="H10" i="8" s="1"/>
  <c r="Q8" i="8"/>
  <c r="D17" i="8"/>
  <c r="H17" i="8" s="1"/>
  <c r="D11" i="8"/>
  <c r="H11" i="8" s="1"/>
  <c r="D8" i="8"/>
  <c r="H8" i="8" s="1"/>
  <c r="D9" i="8"/>
  <c r="H9" i="8" s="1"/>
  <c r="D7" i="8"/>
  <c r="H7" i="8" s="1"/>
  <c r="Q10" i="8"/>
  <c r="Q20" i="8"/>
  <c r="Q18" i="8"/>
  <c r="D12" i="8"/>
  <c r="H12" i="8" s="1"/>
  <c r="D16" i="8"/>
  <c r="H16" i="8" s="1"/>
  <c r="D32" i="8"/>
  <c r="H32" i="8" s="1"/>
  <c r="D19" i="8"/>
  <c r="H19" i="8" s="1"/>
  <c r="D13" i="8"/>
  <c r="H13" i="8" s="1"/>
  <c r="D18" i="8"/>
  <c r="H18" i="8" s="1"/>
  <c r="D6" i="8"/>
  <c r="H6" i="8" s="1"/>
  <c r="D20" i="8"/>
  <c r="H20" i="8" s="1"/>
  <c r="D27" i="8"/>
  <c r="H27" i="8" s="1"/>
  <c r="D3" i="8"/>
  <c r="H3" i="8" s="1"/>
  <c r="D22" i="8"/>
  <c r="H22" i="8" s="1"/>
  <c r="P22" i="8"/>
  <c r="P12" i="8"/>
  <c r="Q9" i="8"/>
  <c r="Q7" i="8"/>
  <c r="P8" i="8"/>
  <c r="P9" i="8"/>
  <c r="Q11" i="8"/>
  <c r="P14" i="8"/>
  <c r="Q13" i="8"/>
  <c r="P10" i="8"/>
  <c r="Q19" i="8"/>
  <c r="Q23" i="8"/>
  <c r="P15" i="8"/>
  <c r="P18" i="8"/>
  <c r="Q21" i="8"/>
  <c r="Q17" i="8"/>
  <c r="P13" i="8"/>
  <c r="Q15" i="8"/>
  <c r="P19" i="8"/>
  <c r="P21" i="8"/>
  <c r="P23" i="8"/>
  <c r="P16" i="8"/>
  <c r="P11" i="8"/>
  <c r="P20" i="8"/>
  <c r="P17" i="8"/>
  <c r="D4" i="8"/>
  <c r="H4" i="8" s="1"/>
  <c r="Q16" i="8"/>
  <c r="Q6" i="8"/>
  <c r="V6" i="8" s="1"/>
  <c r="P7" i="8" l="1"/>
  <c r="R16" i="8"/>
  <c r="AF11" i="8" s="1"/>
  <c r="R8" i="8"/>
  <c r="AF6" i="8" s="1"/>
  <c r="R18" i="8"/>
  <c r="AF12" i="8" s="1"/>
  <c r="R12" i="8"/>
  <c r="AF9" i="8" s="1"/>
  <c r="R20" i="8"/>
  <c r="AF13" i="8" s="1"/>
  <c r="R14" i="8"/>
  <c r="AF10" i="8" s="1"/>
  <c r="R10" i="8"/>
  <c r="AF8" i="8" s="1"/>
  <c r="R22" i="8"/>
  <c r="AF14" i="8" s="1"/>
  <c r="R6" i="8"/>
  <c r="AF7" i="8" s="1"/>
  <c r="P6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<sst xmlns="http://schemas.openxmlformats.org/spreadsheetml/2006/main" count="712" uniqueCount="226">
  <si>
    <t>Nimi</t>
  </si>
  <si>
    <t>Raul Must</t>
  </si>
  <si>
    <t>Raul Käsner</t>
  </si>
  <si>
    <t>Kristjan Kaljurand</t>
  </si>
  <si>
    <t>Mikk Järveoja</t>
  </si>
  <si>
    <t>Koht</t>
  </si>
  <si>
    <t>Andrei Kägo</t>
  </si>
  <si>
    <t>Rimantas Jurkuvenas</t>
  </si>
  <si>
    <t>Karl Kert</t>
  </si>
  <si>
    <t>Vahur Lukin</t>
  </si>
  <si>
    <t>Karl Kivinurm</t>
  </si>
  <si>
    <t>osales madalamas tasemeklassis</t>
  </si>
  <si>
    <t>osales kõrgemas tasemeklassis, kuid ei võitnud ühtegi mängu</t>
  </si>
  <si>
    <t>Tauri Kilk</t>
  </si>
  <si>
    <t>Võistluste arv</t>
  </si>
  <si>
    <t>Teele Arjasepp</t>
  </si>
  <si>
    <t>Meistriliiga</t>
  </si>
  <si>
    <t>Esiliiga</t>
  </si>
  <si>
    <t>2. liiga</t>
  </si>
  <si>
    <t>3. liiga</t>
  </si>
  <si>
    <t>4. liiga</t>
  </si>
  <si>
    <t>Klubi</t>
  </si>
  <si>
    <t>Rahvus</t>
  </si>
  <si>
    <t>EST</t>
  </si>
  <si>
    <t>Tondiraba SK</t>
  </si>
  <si>
    <t>Triiton</t>
  </si>
  <si>
    <t>Nõo SK</t>
  </si>
  <si>
    <t>TÜASK</t>
  </si>
  <si>
    <t>TSKeskus</t>
  </si>
  <si>
    <t>Tallinna Kalev</t>
  </si>
  <si>
    <t>Pärnu SK</t>
  </si>
  <si>
    <t>Tallinna SK</t>
  </si>
  <si>
    <t>LAT</t>
  </si>
  <si>
    <t>Marelle Salu</t>
  </si>
  <si>
    <t>Heili Merisalu</t>
  </si>
  <si>
    <t>Ervin Lumberg</t>
  </si>
  <si>
    <t>Rakvere SK</t>
  </si>
  <si>
    <t>IND</t>
  </si>
  <si>
    <t>Emilia Šapovalova</t>
  </si>
  <si>
    <t>Ain Tiidrus</t>
  </si>
  <si>
    <t>SK Fookus</t>
  </si>
  <si>
    <t>Vahur Parve</t>
  </si>
  <si>
    <t>Grete Talviste</t>
  </si>
  <si>
    <t>Hugo Themas</t>
  </si>
  <si>
    <t>Katrin Rahe</t>
  </si>
  <si>
    <t>Veeriku Badminton</t>
  </si>
  <si>
    <t>Riina Täht</t>
  </si>
  <si>
    <t>Kai-Riin Saluste</t>
  </si>
  <si>
    <t>Marti Arak</t>
  </si>
  <si>
    <t>Valge Hani</t>
  </si>
  <si>
    <t>Mikk Aru</t>
  </si>
  <si>
    <t>Ülari Pärnoja</t>
  </si>
  <si>
    <t>Jaanus Saar</t>
  </si>
  <si>
    <t>Lauri Reilson</t>
  </si>
  <si>
    <t>Katre Sepp</t>
  </si>
  <si>
    <t>Gunnar Obolenski</t>
  </si>
  <si>
    <t>Asimuut</t>
  </si>
  <si>
    <t>TalTech</t>
  </si>
  <si>
    <t>Elisaveta Berik</t>
  </si>
  <si>
    <t>Marten Põder</t>
  </si>
  <si>
    <t>Kaspar Sorge</t>
  </si>
  <si>
    <t>Kuuse</t>
  </si>
  <si>
    <t>Ulsans</t>
  </si>
  <si>
    <t>Gretel Saadoja</t>
  </si>
  <si>
    <t>arvesse läheb 6 paremat võistlust</t>
  </si>
  <si>
    <t>Angela Kivisik</t>
  </si>
  <si>
    <t>Andre Looskari</t>
  </si>
  <si>
    <t>Arturi Asperk</t>
  </si>
  <si>
    <t>Nikita Bezsonov</t>
  </si>
  <si>
    <t>Maria Medvedeva</t>
  </si>
  <si>
    <t>Grettel Luts</t>
  </si>
  <si>
    <t>Alar Tiideberg</t>
  </si>
  <si>
    <t>Viljandi Sulelised</t>
  </si>
  <si>
    <t>Oliver Puhtla</t>
  </si>
  <si>
    <t>NIMI</t>
  </si>
  <si>
    <t>PAARI PUNKTID</t>
  </si>
  <si>
    <t>kokku</t>
  </si>
  <si>
    <t>SEGA PUNKTID</t>
  </si>
  <si>
    <t>KOKKU</t>
  </si>
  <si>
    <t>paar nr</t>
  </si>
  <si>
    <t>Kirjuta nime lahtrisse paariliste nimed ükshaaval. Kui tuleb "EI OLE", pole mängija selles liigis osalenud või nime kirjapilt ei klapi edetabeli omaga</t>
  </si>
  <si>
    <t>Smash</t>
  </si>
  <si>
    <t>Hanna Bender</t>
  </si>
  <si>
    <t>Aruküla SK</t>
  </si>
  <si>
    <t>Priit Raudkivi</t>
  </si>
  <si>
    <t>USTA</t>
  </si>
  <si>
    <t>Rene-Rainer Pruuden</t>
  </si>
  <si>
    <t>Katarina Pärli</t>
  </si>
  <si>
    <t>Eliise-Kristiina Altmäe</t>
  </si>
  <si>
    <t>Sandra Kamilova</t>
  </si>
  <si>
    <t>Kiili</t>
  </si>
  <si>
    <t>Sven Oja</t>
  </si>
  <si>
    <t>Gregor Kivisaar</t>
  </si>
  <si>
    <t>Ellen Mai Lassi</t>
  </si>
  <si>
    <t>Kirsika Vaidla</t>
  </si>
  <si>
    <t>Iko Viik</t>
  </si>
  <si>
    <t>Sarv</t>
  </si>
  <si>
    <t/>
  </si>
  <si>
    <t>Puhja</t>
  </si>
  <si>
    <t>Harko</t>
  </si>
  <si>
    <t>Fööniks</t>
  </si>
  <si>
    <t>Ave Kivisik</t>
  </si>
  <si>
    <t>Mait Allas</t>
  </si>
  <si>
    <t>Alexander Linnamägi</t>
  </si>
  <si>
    <t>Sven Erik Manglus</t>
  </si>
  <si>
    <t>Eveli Mäepalu</t>
  </si>
  <si>
    <t>Anija Sulgpalliklubi</t>
  </si>
  <si>
    <t>Superseeniorid</t>
  </si>
  <si>
    <t>Helene Pähkel</t>
  </si>
  <si>
    <t>Hendrik Jekimov</t>
  </si>
  <si>
    <t>Sten Talviste</t>
  </si>
  <si>
    <t>Keiti Palm</t>
  </si>
  <si>
    <t>Karel Põldma</t>
  </si>
  <si>
    <t xml:space="preserve"> nimi</t>
  </si>
  <si>
    <t>MS</t>
  </si>
  <si>
    <t>WS</t>
  </si>
  <si>
    <t>MD</t>
  </si>
  <si>
    <t>WD</t>
  </si>
  <si>
    <t>XDM</t>
  </si>
  <si>
    <t>XDW</t>
  </si>
  <si>
    <t>Maria Somova</t>
  </si>
  <si>
    <t>Mihkel Laanes</t>
  </si>
  <si>
    <t>Carol Viiding</t>
  </si>
  <si>
    <t>Jekaterina Arhipova</t>
  </si>
  <si>
    <t>Maria Kalinina</t>
  </si>
  <si>
    <t>Ulla Helm</t>
  </si>
  <si>
    <t>nimi</t>
  </si>
  <si>
    <t>paar</t>
  </si>
  <si>
    <t>sega</t>
  </si>
  <si>
    <t>Karin Jagant</t>
  </si>
  <si>
    <t>Kristo Lehiste</t>
  </si>
  <si>
    <t>Johanna Lepp</t>
  </si>
  <si>
    <t>Loore-Lisete Kadai</t>
  </si>
  <si>
    <t>Hannele Pärn</t>
  </si>
  <si>
    <t>ASETUSED</t>
  </si>
  <si>
    <t>Liiga</t>
  </si>
  <si>
    <t>liiga</t>
  </si>
  <si>
    <t>üksik</t>
  </si>
  <si>
    <t>nr</t>
  </si>
  <si>
    <t>XD M</t>
  </si>
  <si>
    <t>XD W</t>
  </si>
  <si>
    <t>ÜKSIKMÄNG</t>
  </si>
  <si>
    <t>Andra Tikan</t>
  </si>
  <si>
    <t>Raimond Vaidla</t>
  </si>
  <si>
    <t>Karmo Kuurberg</t>
  </si>
  <si>
    <t>Tanel Šmalko</t>
  </si>
  <si>
    <t>Jasmine Äniline</t>
  </si>
  <si>
    <t>Mikk Jaaniste</t>
  </si>
  <si>
    <t>Emili Paulus</t>
  </si>
  <si>
    <t>Saaremaa</t>
  </si>
  <si>
    <t>Jõhvi SK</t>
  </si>
  <si>
    <t>Võru SK</t>
  </si>
  <si>
    <t>Viimsi SK</t>
  </si>
  <si>
    <t>Joonas Rasva</t>
  </si>
  <si>
    <t>Teele Peerna</t>
  </si>
  <si>
    <t>Albert Leis</t>
  </si>
  <si>
    <t>Melvin Rui</t>
  </si>
  <si>
    <t>Raul Must SK</t>
  </si>
  <si>
    <t>Kaur Mööl</t>
  </si>
  <si>
    <t>Mehis Kallas</t>
  </si>
  <si>
    <t>Kaisa Mälberg</t>
  </si>
  <si>
    <t>Karl Erik Kompus</t>
  </si>
  <si>
    <t>Indrek Tupp</t>
  </si>
  <si>
    <t>Shakti Singh</t>
  </si>
  <si>
    <t>Mia Lisette Tamme</t>
  </si>
  <si>
    <t>Ranno Põldma</t>
  </si>
  <si>
    <t>BadMint</t>
  </si>
  <si>
    <t>GER</t>
  </si>
  <si>
    <t>Oleh Kulieshov</t>
  </si>
  <si>
    <t>Jelizaveta Sazonova</t>
  </si>
  <si>
    <t>Jüri Lattik</t>
  </si>
  <si>
    <t>Pirgit Aru</t>
  </si>
  <si>
    <t>Polina Volohhonski</t>
  </si>
  <si>
    <t>Merily Rinaldi</t>
  </si>
  <si>
    <t>FRA</t>
  </si>
  <si>
    <t>Viktor Šleimovitš</t>
  </si>
  <si>
    <t>Kristjan van de Runstraat</t>
  </si>
  <si>
    <t>Art Vallikivi</t>
  </si>
  <si>
    <t>Boris Jourdain</t>
  </si>
  <si>
    <t>Artur Lasimer</t>
  </si>
  <si>
    <t>Viktorija Lorents</t>
  </si>
  <si>
    <t>Artur Ajupov</t>
  </si>
  <si>
    <t>Carmella Krislin Kruus</t>
  </si>
  <si>
    <t>Kadi Kaljumäe</t>
  </si>
  <si>
    <t>Rainer Kaljumäe</t>
  </si>
  <si>
    <t>Samuel Tarbe</t>
  </si>
  <si>
    <t>Tristan Lilles</t>
  </si>
  <si>
    <t>Kevin Sulkovski</t>
  </si>
  <si>
    <t>Ruben-Naatan Kubri</t>
  </si>
  <si>
    <t>Joel Mislav Kunst</t>
  </si>
  <si>
    <t>Lennart Reintam</t>
  </si>
  <si>
    <t>Matvei Iljin</t>
  </si>
  <si>
    <t>Marii Maide</t>
  </si>
  <si>
    <t>Konstantin Kozmin</t>
  </si>
  <si>
    <t>Kerli-Helen Oissar</t>
  </si>
  <si>
    <t>Nathali Vilumets</t>
  </si>
  <si>
    <t>TTÜ</t>
  </si>
  <si>
    <t>Patrick Muhl</t>
  </si>
  <si>
    <t>Roland Braschinsky</t>
  </si>
  <si>
    <t>Helmiine Juhanson</t>
  </si>
  <si>
    <t>Marta Helena Pallon</t>
  </si>
  <si>
    <t>Ronja Täht</t>
  </si>
  <si>
    <t>Maru Jon Maiste</t>
  </si>
  <si>
    <t>RSL GP-1          10.-11.10.26</t>
  </si>
  <si>
    <t>Erik Marksoo</t>
  </si>
  <si>
    <t>Sajesh Nithianandam</t>
  </si>
  <si>
    <t>Rudolf Leimets</t>
  </si>
  <si>
    <t>Anton Berik</t>
  </si>
  <si>
    <t>Maidu Laht</t>
  </si>
  <si>
    <t>Riho Sepp</t>
  </si>
  <si>
    <t>Jaagup Kirme</t>
  </si>
  <si>
    <t>Markus Saarepuu</t>
  </si>
  <si>
    <t>Punkte 13.10.26</t>
  </si>
  <si>
    <t>Andre Martin Reins</t>
  </si>
  <si>
    <t>Artūrs Ķelpe</t>
  </si>
  <si>
    <t>Pavel Iljin</t>
  </si>
  <si>
    <t>Raiko Uutma</t>
  </si>
  <si>
    <t>Joseph Dijo</t>
  </si>
  <si>
    <t>Viimsi</t>
  </si>
  <si>
    <t>Trevon Laagriküll</t>
  </si>
  <si>
    <t>Kristiina Kopatš</t>
  </si>
  <si>
    <t>Shujia Liu</t>
  </si>
  <si>
    <t>Esta Uudeküll-Romot</t>
  </si>
  <si>
    <t>Sander Asonov</t>
  </si>
  <si>
    <t>Oleksandra Kurbatova</t>
  </si>
  <si>
    <t>Punkte 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</si>
</sst>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1"/>
      <color rgb="FFFF0000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959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64" fontId="7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0" fontId="7" fillId="0" borderId="0" xfId="0" applyFont="1"/>
    <xf numFmtId="49" fontId="9" fillId="0" borderId="0" xfId="0" applyNumberFormat="1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49" fontId="7" fillId="0" borderId="0" xfId="0" applyNumberFormat="1" applyFont="1"/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10" fillId="0" borderId="0" xfId="0" applyNumberFormat="1" applyFont="1" applyAlignment="1">
      <alignment horizontal="right"/>
    </xf>
    <xf numFmtId="0" fontId="8" fillId="0" borderId="0" xfId="0" applyFont="1"/>
    <xf numFmtId="164" fontId="11" fillId="0" borderId="1" xfId="0" applyNumberFormat="1" applyFont="1" applyBorder="1"/>
    <xf numFmtId="164" fontId="8" fillId="0" borderId="1" xfId="0" applyNumberFormat="1" applyFont="1" applyBorder="1"/>
    <xf numFmtId="0" fontId="13" fillId="0" borderId="0" xfId="0" applyFont="1"/>
    <xf numFmtId="0" fontId="13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6" fillId="6" borderId="0" xfId="0" applyFont="1" applyFill="1"/>
    <xf numFmtId="0" fontId="8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0" fontId="0" fillId="7" borderId="0" xfId="0" applyFill="1"/>
    <xf numFmtId="0" fontId="2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8" borderId="0" xfId="0" applyFont="1" applyFill="1"/>
    <xf numFmtId="0" fontId="4" fillId="9" borderId="0" xfId="0" applyFont="1" applyFill="1"/>
    <xf numFmtId="0" fontId="4" fillId="10" borderId="0" xfId="0" applyFont="1" applyFill="1"/>
    <xf numFmtId="0" fontId="4" fillId="6" borderId="0" xfId="0" applyFont="1" applyFill="1"/>
    <xf numFmtId="0" fontId="4" fillId="11" borderId="0" xfId="0" applyFont="1" applyFill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12" borderId="6" xfId="0" applyFill="1" applyBorder="1"/>
    <xf numFmtId="0" fontId="0" fillId="12" borderId="1" xfId="0" applyFill="1" applyBorder="1"/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2" borderId="7" xfId="0" applyFill="1" applyBorder="1"/>
    <xf numFmtId="0" fontId="0" fillId="12" borderId="8" xfId="0" applyFill="1" applyBorder="1"/>
    <xf numFmtId="0" fontId="0" fillId="13" borderId="9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3" xfId="0" applyFill="1" applyBorder="1" applyAlignment="1">
      <alignment horizontal="center"/>
    </xf>
    <xf numFmtId="0" fontId="3" fillId="0" borderId="0" xfId="0" applyFont="1"/>
    <xf numFmtId="0" fontId="0" fillId="15" borderId="9" xfId="0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3" xfId="0" applyFill="1" applyBorder="1" applyAlignment="1">
      <alignment horizontal="center"/>
    </xf>
    <xf numFmtId="0" fontId="14" fillId="6" borderId="0" xfId="0" applyFont="1" applyFill="1"/>
    <xf numFmtId="0" fontId="0" fillId="16" borderId="6" xfId="0" applyFill="1" applyBorder="1"/>
    <xf numFmtId="0" fontId="0" fillId="16" borderId="10" xfId="0" applyFill="1" applyBorder="1"/>
    <xf numFmtId="0" fontId="0" fillId="16" borderId="7" xfId="0" applyFill="1" applyBorder="1"/>
    <xf numFmtId="0" fontId="0" fillId="16" borderId="11" xfId="0" applyFill="1" applyBorder="1"/>
    <xf numFmtId="0" fontId="0" fillId="16" borderId="8" xfId="0" applyFill="1" applyBorder="1"/>
    <xf numFmtId="0" fontId="0" fillId="16" borderId="12" xfId="0" applyFill="1" applyBorder="1"/>
    <xf numFmtId="0" fontId="0" fillId="16" borderId="6" xfId="0" applyFill="1" applyBorder="1" applyAlignment="1">
      <alignment vertical="center"/>
    </xf>
    <xf numFmtId="0" fontId="3" fillId="16" borderId="6" xfId="0" applyFont="1" applyFill="1" applyBorder="1" applyAlignment="1">
      <alignment horizontal="center"/>
    </xf>
    <xf numFmtId="0" fontId="3" fillId="16" borderId="7" xfId="0" applyFont="1" applyFill="1" applyBorder="1" applyAlignment="1">
      <alignment horizontal="center"/>
    </xf>
    <xf numFmtId="0" fontId="3" fillId="16" borderId="8" xfId="0" applyFont="1" applyFill="1" applyBorder="1" applyAlignment="1">
      <alignment horizontal="center"/>
    </xf>
    <xf numFmtId="0" fontId="3" fillId="16" borderId="10" xfId="0" applyFont="1" applyFill="1" applyBorder="1" applyAlignment="1">
      <alignment horizontal="center"/>
    </xf>
    <xf numFmtId="0" fontId="3" fillId="16" borderId="11" xfId="0" applyFont="1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/>
    </xf>
    <xf numFmtId="0" fontId="4" fillId="13" borderId="5" xfId="0" applyFont="1" applyFill="1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0" fontId="4" fillId="15" borderId="2" xfId="0" applyFont="1" applyFill="1" applyBorder="1"/>
    <xf numFmtId="0" fontId="4" fillId="13" borderId="2" xfId="0" applyFont="1" applyFill="1" applyBorder="1"/>
    <xf numFmtId="0" fontId="0" fillId="16" borderId="1" xfId="0" applyFill="1" applyBorder="1"/>
    <xf numFmtId="0" fontId="3" fillId="16" borderId="0" xfId="0" applyFont="1" applyFill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3" fillId="13" borderId="9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4" fillId="0" borderId="2" xfId="0" applyFont="1" applyBorder="1"/>
    <xf numFmtId="0" fontId="4" fillId="16" borderId="4" xfId="0" applyFont="1" applyFill="1" applyBorder="1"/>
    <xf numFmtId="0" fontId="4" fillId="16" borderId="5" xfId="0" applyFont="1" applyFill="1" applyBorder="1"/>
    <xf numFmtId="0" fontId="4" fillId="16" borderId="2" xfId="0" applyFont="1" applyFill="1" applyBorder="1"/>
    <xf numFmtId="0" fontId="3" fillId="13" borderId="8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textRotation="90" wrapText="1"/>
    </xf>
    <xf numFmtId="164" fontId="11" fillId="0" borderId="1" xfId="0" applyNumberFormat="1" applyFont="1" applyBorder="1" applyAlignment="1">
      <alignment horizontal="right"/>
    </xf>
    <xf numFmtId="164" fontId="17" fillId="0" borderId="1" xfId="0" applyNumberFormat="1" applyFont="1" applyBorder="1"/>
    <xf numFmtId="164" fontId="18" fillId="0" borderId="1" xfId="0" applyNumberFormat="1" applyFont="1" applyBorder="1"/>
    <xf numFmtId="2" fontId="7" fillId="0" borderId="0" xfId="0" applyNumberFormat="1" applyFont="1" applyAlignment="1">
      <alignment horizontal="right"/>
    </xf>
    <xf numFmtId="0" fontId="19" fillId="0" borderId="1" xfId="0" applyFont="1" applyBorder="1" applyAlignment="1">
      <alignment wrapText="1"/>
    </xf>
    <xf numFmtId="0" fontId="17" fillId="0" borderId="1" xfId="0" applyFont="1" applyBorder="1"/>
    <xf numFmtId="0" fontId="17" fillId="0" borderId="1" xfId="0" applyFont="1" applyBorder="1" applyProtection="1">
      <protection locked="0"/>
    </xf>
    <xf numFmtId="0" fontId="17" fillId="0" borderId="0" xfId="0" applyFont="1"/>
    <xf numFmtId="0" fontId="7" fillId="0" borderId="1" xfId="0" applyFont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7" fillId="0" borderId="4" xfId="0" applyFont="1" applyBorder="1"/>
    <xf numFmtId="0" fontId="12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0" fillId="17" borderId="7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41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CC"/>
      <color rgb="FFF959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800" b="1"/>
              <a:t>võistlejate osakaal</a:t>
            </a:r>
          </a:p>
        </c:rich>
      </c:tx>
      <c:layout>
        <c:manualLayout>
          <c:xMode val="edge"/>
          <c:yMode val="edge"/>
          <c:x val="3.7867283465541829E-2"/>
          <c:y val="0.890364375749327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Info!$H$1</c:f>
              <c:strCache>
                <c:ptCount val="1"/>
                <c:pt idx="0">
                  <c:v>kokku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66-41C8-8A70-D26E81E01D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64-435F-9FED-E8BC229FDA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566-41C8-8A70-D26E81E01DD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566-41C8-8A70-D26E81E01DD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566-41C8-8A70-D26E81E01DD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566-41C8-8A70-D26E81E01DD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566-41C8-8A70-D26E81E01DD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566-41C8-8A70-D26E81E01DD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566-41C8-8A70-D26E81E01DD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566-41C8-8A70-D26E81E01DD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566-41C8-8A70-D26E81E01DD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566-41C8-8A70-D26E81E01DDD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566-41C8-8A70-D26E81E01DDD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566-41C8-8A70-D26E81E01DDD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566-41C8-8A70-D26E81E01DDD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566-41C8-8A70-D26E81E01DDD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566-41C8-8A70-D26E81E01DDD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566-41C8-8A70-D26E81E01DDD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566-41C8-8A70-D26E81E01DDD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566-41C8-8A70-D26E81E01DDD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566-41C8-8A70-D26E81E01DDD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566-41C8-8A70-D26E81E01DDD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566-41C8-8A70-D26E81E01DDD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566-41C8-8A70-D26E81E01DDD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566-41C8-8A70-D26E81E01DDD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566-41C8-8A70-D26E81E01DDD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566-41C8-8A70-D26E81E01DDD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566-41C8-8A70-D26E81E01DDD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0566-41C8-8A70-D26E81E01DDD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0566-41C8-8A70-D26E81E01DDD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0566-41C8-8A70-D26E81E01DDD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0566-41C8-8A70-D26E81E01DDD}"/>
              </c:ext>
            </c:extLst>
          </c:dPt>
          <c:dLbls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Info!$A$2:$A$33</c:f>
              <c:strCache>
                <c:ptCount val="32"/>
                <c:pt idx="0">
                  <c:v>Tondiraba SK</c:v>
                </c:pt>
                <c:pt idx="1">
                  <c:v>Triiton</c:v>
                </c:pt>
                <c:pt idx="2">
                  <c:v>TSKeskus</c:v>
                </c:pt>
                <c:pt idx="3">
                  <c:v>SK Fookus</c:v>
                </c:pt>
                <c:pt idx="4">
                  <c:v>Ulsans</c:v>
                </c:pt>
                <c:pt idx="5">
                  <c:v>Pärnu SK</c:v>
                </c:pt>
                <c:pt idx="6">
                  <c:v>TÜASK</c:v>
                </c:pt>
                <c:pt idx="7">
                  <c:v>Raul Must SK</c:v>
                </c:pt>
                <c:pt idx="8">
                  <c:v>Valge Hani</c:v>
                </c:pt>
                <c:pt idx="9">
                  <c:v>Kuuse</c:v>
                </c:pt>
                <c:pt idx="10">
                  <c:v>Veeriku Badminton</c:v>
                </c:pt>
                <c:pt idx="11">
                  <c:v>Tallinna SK</c:v>
                </c:pt>
                <c:pt idx="12">
                  <c:v>Smash</c:v>
                </c:pt>
                <c:pt idx="13">
                  <c:v>Rakvere SK</c:v>
                </c:pt>
                <c:pt idx="14">
                  <c:v>Asimuut</c:v>
                </c:pt>
                <c:pt idx="15">
                  <c:v>Nõo SK</c:v>
                </c:pt>
                <c:pt idx="16">
                  <c:v>Kiili</c:v>
                </c:pt>
                <c:pt idx="17">
                  <c:v>Aruküla SK</c:v>
                </c:pt>
                <c:pt idx="18">
                  <c:v>TalTech</c:v>
                </c:pt>
                <c:pt idx="19">
                  <c:v>Võru SK</c:v>
                </c:pt>
                <c:pt idx="20">
                  <c:v>Tallinna Kalev</c:v>
                </c:pt>
                <c:pt idx="21">
                  <c:v>Anija Sulgpalliklubi</c:v>
                </c:pt>
                <c:pt idx="22">
                  <c:v>Jõhvi SK</c:v>
                </c:pt>
                <c:pt idx="23">
                  <c:v>Viljandi Sulelised</c:v>
                </c:pt>
                <c:pt idx="24">
                  <c:v>USTA</c:v>
                </c:pt>
                <c:pt idx="25">
                  <c:v>Harko</c:v>
                </c:pt>
                <c:pt idx="26">
                  <c:v>Saaremaa</c:v>
                </c:pt>
                <c:pt idx="27">
                  <c:v>Viimsi SK</c:v>
                </c:pt>
                <c:pt idx="28">
                  <c:v>Puhja</c:v>
                </c:pt>
                <c:pt idx="29">
                  <c:v>Fööniks</c:v>
                </c:pt>
                <c:pt idx="30">
                  <c:v>Sarv</c:v>
                </c:pt>
                <c:pt idx="31">
                  <c:v>Superseeniorid</c:v>
                </c:pt>
              </c:strCache>
            </c:strRef>
          </c:cat>
          <c:val>
            <c:numRef>
              <c:f>Info!$H$2:$H$33</c:f>
              <c:numCache>
                <c:formatCode>General</c:formatCode>
                <c:ptCount val="32"/>
                <c:pt idx="0">
                  <c:v>36</c:v>
                </c:pt>
                <c:pt idx="1">
                  <c:v>25</c:v>
                </c:pt>
                <c:pt idx="2">
                  <c:v>41</c:v>
                </c:pt>
                <c:pt idx="3">
                  <c:v>8</c:v>
                </c:pt>
                <c:pt idx="4">
                  <c:v>8</c:v>
                </c:pt>
                <c:pt idx="5">
                  <c:v>3</c:v>
                </c:pt>
                <c:pt idx="6">
                  <c:v>11</c:v>
                </c:pt>
                <c:pt idx="7">
                  <c:v>18</c:v>
                </c:pt>
                <c:pt idx="8">
                  <c:v>0</c:v>
                </c:pt>
                <c:pt idx="9">
                  <c:v>2</c:v>
                </c:pt>
                <c:pt idx="10">
                  <c:v>8</c:v>
                </c:pt>
                <c:pt idx="11">
                  <c:v>9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4-435F-9FED-E8BC229FD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33</xdr:row>
      <xdr:rowOff>123265</xdr:rowOff>
    </xdr:from>
    <xdr:to>
      <xdr:col>9</xdr:col>
      <xdr:colOff>1952625</xdr:colOff>
      <xdr:row>71</xdr:row>
      <xdr:rowOff>142316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ktop/Final%20%20Hooaja%20avav&#245;istlus%202025.XLSX" TargetMode="External"/><Relationship Id="rId2" Type="http://schemas.openxmlformats.org/officeDocument/2006/relationships/externalLinkPath" Target="https://d.docs.live.net/0dd9ef7bb1423116/Desktop/Final%20%20Hooaja%20avav&#245;istlus%202025.XLSX" TargetMode="External"/><Relationship Id="rId1" Type="http://schemas.openxmlformats.org/officeDocument/2006/relationships/externalLinkPath" Target="/0dd9ef7bb1423116/Desktop/Final%20%20Hooaja%20avav&#245;istlu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P 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ColWidth="9.109375" defaultRowHeight="13.8" x14ac:dyDescent="0.3"/>
  <cols>
    <col min="1" max="1" width="5.109375" style="126" bestFit="1" customWidth="1"/>
    <col min="2" max="2" width="6.6640625" style="106" customWidth="1"/>
    <col min="3" max="3" width="16.6640625" style="3" customWidth="1"/>
    <col min="4" max="4" width="26.88671875" style="3" customWidth="1"/>
    <col min="5" max="5" width="10.5546875" style="3" customWidth="1"/>
    <col min="6" max="6" width="8" style="12" customWidth="1"/>
    <col min="7" max="7" width="9.21875" style="3" customWidth="1"/>
    <col min="8" max="22" width="9.109375" style="3" customWidth="1"/>
    <col min="23" max="23" width="7.88671875" style="3" customWidth="1"/>
    <col min="24" max="24" width="8" style="3" customWidth="1"/>
    <col min="25" max="31" width="9.109375" style="3" customWidth="1"/>
    <col min="32" max="33" width="6.5546875" style="3" customWidth="1"/>
    <col min="34" max="54" width="9.109375" style="3" customWidth="1"/>
    <col min="55" max="55" width="6.5546875" style="3" customWidth="1"/>
    <col min="56" max="16384" width="9.109375" style="3"/>
  </cols>
  <sheetData>
    <row r="1" spans="1:33" s="15" customFormat="1" ht="44.4" customHeight="1" x14ac:dyDescent="0.3">
      <c r="A1" s="124" t="s">
        <v>5</v>
      </c>
      <c r="B1" s="16" t="s">
        <v>22</v>
      </c>
      <c r="C1" s="16" t="s">
        <v>21</v>
      </c>
      <c r="D1" s="90" t="s">
        <v>0</v>
      </c>
      <c r="E1" s="90" t="s">
        <v>203</v>
      </c>
      <c r="F1" s="90" t="s">
        <v>212</v>
      </c>
      <c r="G1" s="16" t="s">
        <v>14</v>
      </c>
      <c r="W1" s="29"/>
      <c r="AF1" s="29"/>
      <c r="AG1" s="29"/>
    </row>
    <row r="2" spans="1:33" x14ac:dyDescent="0.3">
      <c r="A2" s="125">
        <f>RANK(F2,$F$2:F60)</f>
        <v>1</v>
      </c>
      <c r="B2" s="107" t="s">
        <v>23</v>
      </c>
      <c r="C2" s="109" t="s">
        <v>25</v>
      </c>
      <c r="D2" s="6" t="s">
        <v>13</v>
      </c>
      <c r="E2" s="1">
        <v>660</v>
      </c>
      <c r="F2" s="2" cm="1">
        <f t="array" ref="F2">IF(G2&lt;6,SUM(E2:E2),SUM(LARGE(E2:E2,{1;2;3;4;5;6})))</f>
        <v>660</v>
      </c>
      <c r="G2" s="25">
        <f>COUNT(E2:E2)</f>
        <v>1</v>
      </c>
      <c r="W2" s="9"/>
      <c r="AF2" s="10"/>
      <c r="AG2" s="10"/>
    </row>
    <row r="3" spans="1:33" x14ac:dyDescent="0.3">
      <c r="A3" s="125">
        <f>RANK(F3,$F$2:F60)</f>
        <v>2</v>
      </c>
      <c r="B3" s="107" t="s">
        <v>23</v>
      </c>
      <c r="C3" s="109" t="s">
        <v>24</v>
      </c>
      <c r="D3" s="6" t="s">
        <v>6</v>
      </c>
      <c r="E3" s="1">
        <v>560</v>
      </c>
      <c r="F3" s="2" cm="1">
        <f t="array" ref="F3">IF(G3&lt;6,SUM(E3:E3),SUM(LARGE(E3:E3,{1;2;3;4;5;6})))</f>
        <v>560</v>
      </c>
      <c r="G3" s="25">
        <f>COUNT(E3:E3)</f>
        <v>1</v>
      </c>
      <c r="W3" s="9"/>
      <c r="AF3" s="10"/>
      <c r="AG3" s="10"/>
    </row>
    <row r="4" spans="1:33" x14ac:dyDescent="0.3">
      <c r="A4" s="125">
        <f>RANK(F4,$F$2:F60)</f>
        <v>3</v>
      </c>
      <c r="B4" s="107" t="s">
        <v>23</v>
      </c>
      <c r="C4" s="109" t="s">
        <v>157</v>
      </c>
      <c r="D4" s="6" t="s">
        <v>1</v>
      </c>
      <c r="E4" s="1">
        <v>500</v>
      </c>
      <c r="F4" s="2" cm="1">
        <f t="array" ref="F4">IF(G4&lt;6,SUM(E4:E4),SUM(LARGE(E4:E4,{1;2;3;4;5;6})))</f>
        <v>500</v>
      </c>
      <c r="G4" s="25">
        <f>COUNT(E4:E4)</f>
        <v>1</v>
      </c>
      <c r="W4" s="9"/>
      <c r="AG4" s="10"/>
    </row>
    <row r="5" spans="1:33" x14ac:dyDescent="0.3">
      <c r="A5" s="125">
        <f>RANK(F5,$F$2:F60)</f>
        <v>4</v>
      </c>
      <c r="B5" s="107" t="s">
        <v>23</v>
      </c>
      <c r="C5" s="109" t="s">
        <v>26</v>
      </c>
      <c r="D5" s="6" t="s">
        <v>66</v>
      </c>
      <c r="E5" s="1">
        <v>460</v>
      </c>
      <c r="F5" s="2" cm="1">
        <f t="array" ref="F5">IF(G5&lt;6,SUM(E5:E5),SUM(LARGE(E5:E5,{1;2;3;4;5;6})))</f>
        <v>460</v>
      </c>
      <c r="G5" s="25">
        <f>COUNT(E5:E5)</f>
        <v>1</v>
      </c>
      <c r="W5" s="9"/>
      <c r="AF5" s="10"/>
      <c r="AG5" s="10"/>
    </row>
    <row r="6" spans="1:33" x14ac:dyDescent="0.3">
      <c r="A6" s="125">
        <f>RANK(F6,$F$2:F60)</f>
        <v>5</v>
      </c>
      <c r="B6" s="107" t="s">
        <v>23</v>
      </c>
      <c r="C6" s="109" t="s">
        <v>45</v>
      </c>
      <c r="D6" s="6" t="s">
        <v>8</v>
      </c>
      <c r="E6" s="1">
        <v>360</v>
      </c>
      <c r="F6" s="2" cm="1">
        <f t="array" ref="F6">IF(G6&lt;6,SUM(E6:E6),SUM(LARGE(E6:E6,{1;2;3;4;5;6})))</f>
        <v>360</v>
      </c>
      <c r="G6" s="25">
        <f>COUNT(E6:E6)</f>
        <v>1</v>
      </c>
      <c r="W6" s="9"/>
      <c r="AG6" s="10"/>
    </row>
    <row r="7" spans="1:33" x14ac:dyDescent="0.3">
      <c r="A7" s="125">
        <f>RANK(F7,$F$2:F60)</f>
        <v>5</v>
      </c>
      <c r="B7" s="107" t="s">
        <v>23</v>
      </c>
      <c r="C7" s="109" t="s">
        <v>28</v>
      </c>
      <c r="D7" s="6" t="s">
        <v>67</v>
      </c>
      <c r="E7" s="1">
        <v>360</v>
      </c>
      <c r="F7" s="2" cm="1">
        <f t="array" ref="F7">IF(G7&lt;6,SUM(E7:E7),SUM(LARGE(E7:E7,{1;2;3;4;5;6})))</f>
        <v>360</v>
      </c>
      <c r="G7" s="25">
        <f>COUNT(E7:E7)</f>
        <v>1</v>
      </c>
      <c r="W7" s="9"/>
      <c r="AF7" s="10"/>
      <c r="AG7" s="10"/>
    </row>
    <row r="8" spans="1:33" x14ac:dyDescent="0.3">
      <c r="A8" s="125">
        <f>RANK(F8,$F$2:F60)</f>
        <v>5</v>
      </c>
      <c r="B8" s="107" t="s">
        <v>23</v>
      </c>
      <c r="C8" s="109" t="s">
        <v>27</v>
      </c>
      <c r="D8" s="6" t="s">
        <v>4</v>
      </c>
      <c r="E8" s="1">
        <v>360</v>
      </c>
      <c r="F8" s="2" cm="1">
        <f t="array" ref="F8">IF(G8&lt;6,SUM(E8:E8),SUM(LARGE(E8:E8,{1;2;3;4;5;6})))</f>
        <v>360</v>
      </c>
      <c r="G8" s="25">
        <f>COUNT(E8:E8)</f>
        <v>1</v>
      </c>
      <c r="W8" s="9"/>
      <c r="AF8" s="10"/>
      <c r="AG8" s="10"/>
    </row>
    <row r="9" spans="1:33" x14ac:dyDescent="0.3">
      <c r="A9" s="125">
        <f>RANK(F9,$F$2:F60)</f>
        <v>5</v>
      </c>
      <c r="B9" s="107" t="s">
        <v>23</v>
      </c>
      <c r="C9" s="109" t="s">
        <v>24</v>
      </c>
      <c r="D9" s="6" t="s">
        <v>213</v>
      </c>
      <c r="E9" s="1">
        <v>360</v>
      </c>
      <c r="F9" s="2" cm="1">
        <f t="array" ref="F9">IF(G9&lt;6,SUM(E9:E9),SUM(LARGE(E9:E9,{1;2;3;4;5;6})))</f>
        <v>360</v>
      </c>
      <c r="G9" s="25">
        <f>COUNT(E9:E9)</f>
        <v>1</v>
      </c>
      <c r="W9" s="9"/>
      <c r="AG9" s="10"/>
    </row>
    <row r="10" spans="1:33" x14ac:dyDescent="0.3">
      <c r="A10" s="125">
        <f>RANK(F10,$F$2:F60)</f>
        <v>9</v>
      </c>
      <c r="B10" s="107" t="s">
        <v>23</v>
      </c>
      <c r="C10" s="109" t="s">
        <v>28</v>
      </c>
      <c r="D10" s="6" t="s">
        <v>109</v>
      </c>
      <c r="E10" s="1">
        <v>300</v>
      </c>
      <c r="F10" s="2" cm="1">
        <f t="array" ref="F10">IF(G10&lt;6,SUM(E10:E10),SUM(LARGE(E10:E10,{1;2;3;4;5;6})))</f>
        <v>300</v>
      </c>
      <c r="G10" s="25">
        <f>COUNT(E10:E10)</f>
        <v>1</v>
      </c>
      <c r="W10" s="9"/>
      <c r="AG10" s="10"/>
    </row>
    <row r="11" spans="1:33" x14ac:dyDescent="0.3">
      <c r="A11" s="125">
        <f>RANK(F11,$F$2:F60)</f>
        <v>10</v>
      </c>
      <c r="B11" s="107" t="s">
        <v>23</v>
      </c>
      <c r="C11" s="109" t="s">
        <v>28</v>
      </c>
      <c r="D11" s="6" t="s">
        <v>155</v>
      </c>
      <c r="E11" s="1">
        <v>260</v>
      </c>
      <c r="F11" s="2" cm="1">
        <f t="array" ref="F11">IF(G11&lt;6,SUM(E11:E11),SUM(LARGE(E11:E11,{1;2;3;4;5;6})))</f>
        <v>260</v>
      </c>
      <c r="G11" s="25">
        <f>COUNT(E11:E11)</f>
        <v>1</v>
      </c>
      <c r="W11" s="9"/>
      <c r="AG11" s="10"/>
    </row>
    <row r="12" spans="1:33" x14ac:dyDescent="0.3">
      <c r="A12" s="125">
        <f>RANK(F12,$F$2:F60)</f>
        <v>10</v>
      </c>
      <c r="B12" s="107" t="s">
        <v>32</v>
      </c>
      <c r="C12" s="109"/>
      <c r="D12" s="6" t="s">
        <v>214</v>
      </c>
      <c r="E12" s="1">
        <v>260</v>
      </c>
      <c r="F12" s="2" cm="1">
        <f t="array" ref="F12">IF(G12&lt;6,SUM(E12:E12),SUM(LARGE(E12:E12,{1;2;3;4;5;6})))</f>
        <v>260</v>
      </c>
      <c r="G12" s="25">
        <f>COUNT(E12:E12)</f>
        <v>1</v>
      </c>
      <c r="W12" s="9"/>
      <c r="AG12" s="10"/>
    </row>
    <row r="13" spans="1:33" x14ac:dyDescent="0.3">
      <c r="A13" s="125">
        <f>RANK(F13,$F$2:F60)</f>
        <v>12</v>
      </c>
      <c r="B13" s="107" t="s">
        <v>23</v>
      </c>
      <c r="C13" s="109" t="s">
        <v>31</v>
      </c>
      <c r="D13" s="6" t="s">
        <v>91</v>
      </c>
      <c r="E13" s="1">
        <v>250</v>
      </c>
      <c r="F13" s="2" cm="1">
        <f t="array" ref="F13">IF(G13&lt;6,SUM(E13:E13),SUM(LARGE(E13:E13,{1;2;3;4;5;6})))</f>
        <v>250</v>
      </c>
      <c r="G13" s="25">
        <f>COUNT(E13:E13)</f>
        <v>1</v>
      </c>
      <c r="W13" s="9"/>
      <c r="AG13" s="10"/>
    </row>
    <row r="14" spans="1:33" x14ac:dyDescent="0.3">
      <c r="A14" s="125">
        <f>RANK(F14,$F$2:F60)</f>
        <v>13</v>
      </c>
      <c r="B14" s="107" t="s">
        <v>23</v>
      </c>
      <c r="C14" s="109" t="s">
        <v>28</v>
      </c>
      <c r="D14" s="6" t="s">
        <v>112</v>
      </c>
      <c r="E14" s="1">
        <v>215</v>
      </c>
      <c r="F14" s="2" cm="1">
        <f t="array" ref="F14">IF(G14&lt;6,SUM(E14:E14),SUM(LARGE(E14:E14,{1;2;3;4;5;6})))</f>
        <v>215</v>
      </c>
      <c r="G14" s="25">
        <f>COUNT(E14:E14)</f>
        <v>1</v>
      </c>
      <c r="W14" s="9"/>
      <c r="AG14" s="10"/>
    </row>
    <row r="15" spans="1:33" x14ac:dyDescent="0.3">
      <c r="A15" s="125">
        <f>RANK(F15,$F$2:F60)</f>
        <v>14</v>
      </c>
      <c r="B15" s="107" t="s">
        <v>23</v>
      </c>
      <c r="C15" s="109" t="s">
        <v>27</v>
      </c>
      <c r="D15" s="6" t="s">
        <v>52</v>
      </c>
      <c r="E15" s="1">
        <v>190</v>
      </c>
      <c r="F15" s="2" cm="1">
        <f t="array" ref="F15">IF(G15&lt;6,SUM(E15:E15),SUM(LARGE(E15:E15,{1;2;3;4;5;6})))</f>
        <v>190</v>
      </c>
      <c r="G15" s="25">
        <f>COUNT(E15:E15)</f>
        <v>1</v>
      </c>
      <c r="W15" s="9"/>
      <c r="AG15" s="10"/>
    </row>
    <row r="16" spans="1:33" x14ac:dyDescent="0.3">
      <c r="A16" s="125">
        <f>RANK(F16,$F$2:F60)</f>
        <v>15</v>
      </c>
      <c r="B16" s="107" t="s">
        <v>23</v>
      </c>
      <c r="C16" s="109" t="s">
        <v>28</v>
      </c>
      <c r="D16" s="6" t="s">
        <v>198</v>
      </c>
      <c r="E16" s="1">
        <v>160</v>
      </c>
      <c r="F16" s="2" cm="1">
        <f t="array" ref="F16">IF(G16&lt;6,SUM(E16:E16),SUM(LARGE(E16:E16,{1;2;3;4;5;6})))</f>
        <v>160</v>
      </c>
      <c r="G16" s="25">
        <f>COUNT(E16:E16)</f>
        <v>1</v>
      </c>
      <c r="W16" s="9"/>
      <c r="AG16" s="10"/>
    </row>
    <row r="17" spans="1:33" x14ac:dyDescent="0.3">
      <c r="A17" s="125">
        <f>RANK(F17,$F$2:F60)</f>
        <v>16</v>
      </c>
      <c r="B17" s="105" t="s">
        <v>23</v>
      </c>
      <c r="C17" s="109" t="s">
        <v>62</v>
      </c>
      <c r="D17" s="6" t="s">
        <v>175</v>
      </c>
      <c r="E17" s="1">
        <v>146</v>
      </c>
      <c r="F17" s="2" cm="1">
        <f t="array" ref="F17">IF(G17&lt;6,SUM(E17:E17),SUM(LARGE(E17:E17,{1;2;3;4;5;6})))</f>
        <v>146</v>
      </c>
      <c r="G17" s="25">
        <f>COUNT(E17:E17)</f>
        <v>1</v>
      </c>
      <c r="W17" s="9"/>
      <c r="AF17" s="10"/>
      <c r="AG17" s="10"/>
    </row>
    <row r="18" spans="1:33" x14ac:dyDescent="0.3">
      <c r="A18" s="125">
        <f>RANK(F18,$F$2:F60)</f>
        <v>16</v>
      </c>
      <c r="B18" s="107" t="s">
        <v>23</v>
      </c>
      <c r="C18" s="109" t="s">
        <v>28</v>
      </c>
      <c r="D18" s="6" t="s">
        <v>95</v>
      </c>
      <c r="E18" s="1">
        <v>146</v>
      </c>
      <c r="F18" s="2" cm="1">
        <f t="array" ref="F18">IF(G18&lt;6,SUM(E18:E18),SUM(LARGE(E18:E18,{1;2;3;4;5;6})))</f>
        <v>146</v>
      </c>
      <c r="G18" s="25">
        <f>COUNT(E18:E18)</f>
        <v>1</v>
      </c>
      <c r="W18" s="9"/>
      <c r="AF18" s="10"/>
      <c r="AG18" s="10"/>
    </row>
    <row r="19" spans="1:33" x14ac:dyDescent="0.3">
      <c r="A19" s="125">
        <f>RANK(F19,$F$2:F60)</f>
        <v>16</v>
      </c>
      <c r="B19" s="107" t="s">
        <v>23</v>
      </c>
      <c r="C19" s="109" t="s">
        <v>24</v>
      </c>
      <c r="D19" s="6" t="s">
        <v>204</v>
      </c>
      <c r="E19" s="1">
        <v>146</v>
      </c>
      <c r="F19" s="2" cm="1">
        <f t="array" ref="F19">IF(G19&lt;6,SUM(E19:E19),SUM(LARGE(E19:E19,{1;2;3;4;5;6})))</f>
        <v>146</v>
      </c>
      <c r="G19" s="25">
        <f>COUNT(E19:E19)</f>
        <v>1</v>
      </c>
      <c r="W19" s="9"/>
      <c r="AF19" s="10"/>
      <c r="AG19" s="10"/>
    </row>
    <row r="20" spans="1:33" x14ac:dyDescent="0.3">
      <c r="A20" s="125">
        <f>RANK(F20,$F$2:F60)</f>
        <v>16</v>
      </c>
      <c r="B20" s="107" t="s">
        <v>23</v>
      </c>
      <c r="C20" s="109" t="s">
        <v>28</v>
      </c>
      <c r="D20" s="6" t="s">
        <v>103</v>
      </c>
      <c r="E20" s="1">
        <v>146</v>
      </c>
      <c r="F20" s="2" cm="1">
        <f t="array" ref="F20">IF(G20&lt;6,SUM(E20:E20),SUM(LARGE(E20:E20,{1;2;3;4;5;6})))</f>
        <v>146</v>
      </c>
      <c r="G20" s="25">
        <f>COUNT(E20:E20)</f>
        <v>1</v>
      </c>
      <c r="W20" s="9"/>
      <c r="AF20" s="10"/>
      <c r="AG20" s="10"/>
    </row>
    <row r="21" spans="1:33" x14ac:dyDescent="0.3">
      <c r="A21" s="125">
        <f>RANK(F21,$F$2:F60)</f>
        <v>16</v>
      </c>
      <c r="B21" s="107" t="s">
        <v>23</v>
      </c>
      <c r="C21" s="109" t="s">
        <v>24</v>
      </c>
      <c r="D21" s="6" t="s">
        <v>215</v>
      </c>
      <c r="E21" s="1">
        <v>146</v>
      </c>
      <c r="F21" s="2" cm="1">
        <f t="array" ref="F21">IF(G21&lt;6,SUM(E21:E21),SUM(LARGE(E21:E21,{1;2;3;4;5;6})))</f>
        <v>146</v>
      </c>
      <c r="G21" s="25">
        <f>COUNT(E21:E21)</f>
        <v>1</v>
      </c>
      <c r="W21" s="9"/>
      <c r="AF21" s="10"/>
      <c r="AG21" s="10"/>
    </row>
    <row r="22" spans="1:33" x14ac:dyDescent="0.3">
      <c r="A22" s="125">
        <f>RANK(F22,$F$2:F60)</f>
        <v>21</v>
      </c>
      <c r="B22" s="107" t="s">
        <v>23</v>
      </c>
      <c r="C22" s="109" t="s">
        <v>25</v>
      </c>
      <c r="D22" s="6" t="s">
        <v>168</v>
      </c>
      <c r="E22" s="1">
        <v>130</v>
      </c>
      <c r="F22" s="2" cm="1">
        <f t="array" ref="F22">IF(G22&lt;6,SUM(E22:E22),SUM(LARGE(E22:E22,{1;2;3;4;5;6})))</f>
        <v>130</v>
      </c>
      <c r="G22" s="25">
        <f>COUNT(E22:E22)</f>
        <v>1</v>
      </c>
      <c r="W22" s="9"/>
      <c r="AG22" s="10"/>
    </row>
    <row r="23" spans="1:33" x14ac:dyDescent="0.3">
      <c r="A23" s="125">
        <f>RANK(F23,$F$2:F60)</f>
        <v>22</v>
      </c>
      <c r="B23" s="107" t="s">
        <v>23</v>
      </c>
      <c r="C23" s="109" t="s">
        <v>157</v>
      </c>
      <c r="D23" s="6" t="s">
        <v>161</v>
      </c>
      <c r="E23" s="1">
        <v>125</v>
      </c>
      <c r="F23" s="2" cm="1">
        <f t="array" ref="F23">IF(G23&lt;6,SUM(E23:E23),SUM(LARGE(E23:E23,{1;2;3;4;5;6})))</f>
        <v>125</v>
      </c>
      <c r="G23" s="25">
        <f>COUNT(E23:E23)</f>
        <v>1</v>
      </c>
      <c r="W23" s="9"/>
      <c r="AG23" s="10"/>
    </row>
    <row r="24" spans="1:33" x14ac:dyDescent="0.3">
      <c r="A24" s="125">
        <f>RANK(F24,$F$2:F60)</f>
        <v>22</v>
      </c>
      <c r="B24" s="107" t="s">
        <v>23</v>
      </c>
      <c r="C24" s="109" t="s">
        <v>24</v>
      </c>
      <c r="D24" s="6" t="s">
        <v>48</v>
      </c>
      <c r="E24" s="1">
        <v>125</v>
      </c>
      <c r="F24" s="2" cm="1">
        <f t="array" ref="F24">IF(G24&lt;6,SUM(E24:E24),SUM(LARGE(E24:E24,{1;2;3;4;5;6})))</f>
        <v>125</v>
      </c>
      <c r="G24" s="25">
        <f>COUNT(E24:E24)</f>
        <v>1</v>
      </c>
      <c r="W24" s="9"/>
      <c r="AG24" s="10"/>
    </row>
    <row r="25" spans="1:33" x14ac:dyDescent="0.3">
      <c r="A25" s="125">
        <f>RANK(F25,$F$2:F60)</f>
        <v>22</v>
      </c>
      <c r="B25" s="105" t="s">
        <v>23</v>
      </c>
      <c r="C25" s="109" t="s">
        <v>157</v>
      </c>
      <c r="D25" s="6" t="s">
        <v>189</v>
      </c>
      <c r="E25" s="1">
        <v>125</v>
      </c>
      <c r="F25" s="2" cm="1">
        <f t="array" ref="F25">IF(G25&lt;6,SUM(E25:E25),SUM(LARGE(E25:E25,{1;2;3;4;5;6})))</f>
        <v>125</v>
      </c>
      <c r="G25" s="25">
        <f>COUNT(E25:E25)</f>
        <v>1</v>
      </c>
      <c r="W25" s="9"/>
      <c r="AF25" s="10"/>
      <c r="AG25" s="10"/>
    </row>
    <row r="26" spans="1:33" x14ac:dyDescent="0.3">
      <c r="A26" s="125">
        <f>RANK(F26,$F$2:F60)</f>
        <v>22</v>
      </c>
      <c r="B26" s="105" t="s">
        <v>23</v>
      </c>
      <c r="C26" s="109" t="s">
        <v>28</v>
      </c>
      <c r="D26" s="6" t="s">
        <v>185</v>
      </c>
      <c r="E26" s="1">
        <v>125</v>
      </c>
      <c r="F26" s="2" cm="1">
        <f t="array" ref="F26">IF(G26&lt;6,SUM(E26:E26),SUM(LARGE(E26:E26,{1;2;3;4;5;6})))</f>
        <v>125</v>
      </c>
      <c r="G26" s="25">
        <f>COUNT(E26:E26)</f>
        <v>1</v>
      </c>
      <c r="W26" s="9"/>
      <c r="AF26" s="10"/>
      <c r="AG26" s="10"/>
    </row>
    <row r="27" spans="1:33" x14ac:dyDescent="0.3">
      <c r="A27" s="125">
        <f>RANK(F27,$F$2:F60)</f>
        <v>26</v>
      </c>
      <c r="B27" s="107" t="s">
        <v>23</v>
      </c>
      <c r="C27" s="109" t="s">
        <v>28</v>
      </c>
      <c r="D27" s="6" t="s">
        <v>165</v>
      </c>
      <c r="E27" s="1">
        <v>100</v>
      </c>
      <c r="F27" s="2" cm="1">
        <f t="array" ref="F27">IF(G27&lt;6,SUM(E27:E27),SUM(LARGE(E27:E27,{1;2;3;4;5;6})))</f>
        <v>100</v>
      </c>
      <c r="G27" s="25">
        <f>COUNT(E27:E27)</f>
        <v>1</v>
      </c>
      <c r="W27" s="9"/>
      <c r="AF27" s="10"/>
      <c r="AG27" s="10"/>
    </row>
    <row r="28" spans="1:33" x14ac:dyDescent="0.3">
      <c r="A28" s="125">
        <f>RANK(F28,$F$2:F60)</f>
        <v>27</v>
      </c>
      <c r="B28" s="107" t="s">
        <v>23</v>
      </c>
      <c r="C28" s="109" t="s">
        <v>61</v>
      </c>
      <c r="D28" s="6" t="s">
        <v>170</v>
      </c>
      <c r="E28" s="1">
        <v>91.5</v>
      </c>
      <c r="F28" s="2" cm="1">
        <f t="array" ref="F28">IF(G28&lt;6,SUM(E28:E28),SUM(LARGE(E28:E28,{1;2;3;4;5;6})))</f>
        <v>91.5</v>
      </c>
      <c r="G28" s="25">
        <f>COUNT(E28:E28)</f>
        <v>1</v>
      </c>
      <c r="W28" s="9"/>
      <c r="AF28" s="10"/>
      <c r="AG28" s="10"/>
    </row>
    <row r="29" spans="1:33" x14ac:dyDescent="0.3">
      <c r="A29" s="125">
        <f>RANK(F29,$F$2:F60)</f>
        <v>28</v>
      </c>
      <c r="B29" s="107" t="s">
        <v>23</v>
      </c>
      <c r="C29" s="109" t="s">
        <v>24</v>
      </c>
      <c r="D29" s="6" t="s">
        <v>35</v>
      </c>
      <c r="E29" s="1">
        <v>80</v>
      </c>
      <c r="F29" s="2" cm="1">
        <f t="array" ref="F29">IF(G29&lt;6,SUM(E29:E29),SUM(LARGE(E29:E29,{1;2;3;4;5;6})))</f>
        <v>80</v>
      </c>
      <c r="G29" s="25">
        <f>COUNT(E29:E29)</f>
        <v>1</v>
      </c>
      <c r="W29" s="9"/>
      <c r="AF29" s="10"/>
      <c r="AG29" s="10"/>
    </row>
    <row r="30" spans="1:33" x14ac:dyDescent="0.3">
      <c r="A30" s="125">
        <f>RANK(F30,$F$2:F60)</f>
        <v>29</v>
      </c>
      <c r="B30" s="107" t="s">
        <v>23</v>
      </c>
      <c r="C30" s="109" t="s">
        <v>26</v>
      </c>
      <c r="D30" s="104" t="s">
        <v>188</v>
      </c>
      <c r="E30" s="1">
        <v>70</v>
      </c>
      <c r="F30" s="2" cm="1">
        <f t="array" ref="F30">IF(G30&lt;6,SUM(E30:E30),SUM(LARGE(E30:E30,{1;2;3;4;5;6})))</f>
        <v>70</v>
      </c>
      <c r="G30" s="25">
        <f>COUNT(E30:E30)</f>
        <v>1</v>
      </c>
      <c r="W30" s="9"/>
      <c r="AF30" s="10"/>
      <c r="AG30" s="10"/>
    </row>
    <row r="31" spans="1:33" x14ac:dyDescent="0.3">
      <c r="A31" s="125">
        <f>RANK(F31,$F$2:F60)</f>
        <v>30</v>
      </c>
      <c r="B31" s="107" t="s">
        <v>23</v>
      </c>
      <c r="C31" s="109" t="s">
        <v>28</v>
      </c>
      <c r="D31" s="6" t="s">
        <v>162</v>
      </c>
      <c r="E31" s="1">
        <v>55</v>
      </c>
      <c r="F31" s="2" cm="1">
        <f t="array" ref="F31">IF(G31&lt;6,SUM(E31:E31),SUM(LARGE(E31:E31,{1;2;3;4;5;6})))</f>
        <v>55</v>
      </c>
      <c r="G31" s="25">
        <f>COUNT(E31:E31)</f>
        <v>1</v>
      </c>
      <c r="W31" s="9"/>
      <c r="AF31" s="10"/>
      <c r="AG31" s="10"/>
    </row>
    <row r="32" spans="1:33" x14ac:dyDescent="0.3">
      <c r="A32" s="125">
        <f>RANK(F32,$F$2:F60)</f>
        <v>30</v>
      </c>
      <c r="B32" s="107" t="s">
        <v>23</v>
      </c>
      <c r="C32" s="109" t="s">
        <v>90</v>
      </c>
      <c r="D32" s="6" t="s">
        <v>102</v>
      </c>
      <c r="E32" s="1">
        <v>55</v>
      </c>
      <c r="F32" s="2" cm="1">
        <f t="array" ref="F32">IF(G32&lt;6,SUM(E32:E32),SUM(LARGE(E32:E32,{1;2;3;4;5;6})))</f>
        <v>55</v>
      </c>
      <c r="G32" s="25">
        <f>COUNT(E32:E32)</f>
        <v>1</v>
      </c>
      <c r="W32" s="9"/>
      <c r="AF32" s="10"/>
      <c r="AG32" s="10"/>
    </row>
    <row r="33" spans="1:33" x14ac:dyDescent="0.3">
      <c r="A33" s="125">
        <f>RANK(F33,$F$2:F60)</f>
        <v>30</v>
      </c>
      <c r="B33" s="107" t="s">
        <v>23</v>
      </c>
      <c r="C33" s="109" t="s">
        <v>24</v>
      </c>
      <c r="D33" s="6" t="s">
        <v>191</v>
      </c>
      <c r="E33" s="1">
        <v>55</v>
      </c>
      <c r="F33" s="2" cm="1">
        <f t="array" ref="F33">IF(G33&lt;6,SUM(E33:E33),SUM(LARGE(E33:E33,{1;2;3;4;5;6})))</f>
        <v>55</v>
      </c>
      <c r="G33" s="25">
        <f>COUNT(E33:E33)</f>
        <v>1</v>
      </c>
      <c r="W33" s="9"/>
      <c r="AF33" s="10"/>
      <c r="AG33" s="10"/>
    </row>
    <row r="34" spans="1:33" x14ac:dyDescent="0.3">
      <c r="A34" s="125">
        <f>RANK(F34,$F$2:F60)</f>
        <v>30</v>
      </c>
      <c r="B34" s="107" t="s">
        <v>37</v>
      </c>
      <c r="C34" s="109" t="s">
        <v>196</v>
      </c>
      <c r="D34" s="6" t="s">
        <v>163</v>
      </c>
      <c r="E34" s="1">
        <v>55</v>
      </c>
      <c r="F34" s="2" cm="1">
        <f t="array" ref="F34">IF(G34&lt;6,SUM(E34:E34),SUM(LARGE(E34:E34,{1;2;3;4;5;6})))</f>
        <v>55</v>
      </c>
      <c r="G34" s="25">
        <f>COUNT(E34:E34)</f>
        <v>1</v>
      </c>
      <c r="W34" s="9"/>
      <c r="AF34" s="10"/>
      <c r="AG34" s="10"/>
    </row>
    <row r="35" spans="1:33" x14ac:dyDescent="0.3">
      <c r="A35" s="125">
        <f>RANK(F35,$F$2:F60)</f>
        <v>34</v>
      </c>
      <c r="B35" s="107" t="s">
        <v>23</v>
      </c>
      <c r="C35" s="109" t="s">
        <v>157</v>
      </c>
      <c r="D35" s="6" t="s">
        <v>156</v>
      </c>
      <c r="E35" s="1">
        <v>45</v>
      </c>
      <c r="F35" s="2" cm="1">
        <f t="array" ref="F35">IF(G35&lt;6,SUM(E35:E35),SUM(LARGE(E35:E35,{1;2;3;4;5;6})))</f>
        <v>45</v>
      </c>
      <c r="G35" s="25">
        <f>COUNT(E35:E35)</f>
        <v>1</v>
      </c>
      <c r="W35" s="9"/>
      <c r="AF35" s="10"/>
      <c r="AG35" s="10"/>
    </row>
    <row r="36" spans="1:33" x14ac:dyDescent="0.3">
      <c r="A36" s="125">
        <f>RANK(F36,$F$2:F60)</f>
        <v>34</v>
      </c>
      <c r="B36" s="107" t="s">
        <v>23</v>
      </c>
      <c r="C36" s="109"/>
      <c r="D36" s="6" t="s">
        <v>84</v>
      </c>
      <c r="E36" s="1">
        <v>45</v>
      </c>
      <c r="F36" s="2" cm="1">
        <f t="array" ref="F36">IF(G36&lt;6,SUM(E36:E36),SUM(LARGE(E36:E36,{1;2;3;4;5;6})))</f>
        <v>45</v>
      </c>
      <c r="G36" s="25">
        <f>COUNT(E36:E36)</f>
        <v>1</v>
      </c>
      <c r="W36" s="9"/>
      <c r="AF36" s="10"/>
      <c r="AG36" s="10"/>
    </row>
    <row r="37" spans="1:33" x14ac:dyDescent="0.3">
      <c r="A37" s="125">
        <f>RANK(F37,$F$2:F60)</f>
        <v>34</v>
      </c>
      <c r="B37" s="107" t="s">
        <v>23</v>
      </c>
      <c r="C37" s="109" t="s">
        <v>28</v>
      </c>
      <c r="D37" s="6" t="s">
        <v>190</v>
      </c>
      <c r="E37" s="1">
        <v>45</v>
      </c>
      <c r="F37" s="2" cm="1">
        <f t="array" ref="F37">IF(G37&lt;6,SUM(E37:E37),SUM(LARGE(E37:E37,{1;2;3;4;5;6})))</f>
        <v>45</v>
      </c>
      <c r="G37" s="25">
        <f>COUNT(E37:E37)</f>
        <v>1</v>
      </c>
      <c r="W37" s="9"/>
      <c r="AF37" s="10"/>
      <c r="AG37" s="10"/>
    </row>
    <row r="38" spans="1:33" x14ac:dyDescent="0.3">
      <c r="A38" s="125">
        <f>RANK(F38,$F$2:F60)</f>
        <v>34</v>
      </c>
      <c r="B38" s="107" t="s">
        <v>23</v>
      </c>
      <c r="C38" s="109"/>
      <c r="D38" s="6" t="s">
        <v>179</v>
      </c>
      <c r="E38" s="1">
        <v>45</v>
      </c>
      <c r="F38" s="2" cm="1">
        <f t="array" ref="F38">IF(G38&lt;6,SUM(E38:E38),SUM(LARGE(E38:E38,{1;2;3;4;5;6})))</f>
        <v>45</v>
      </c>
      <c r="G38" s="25">
        <f>COUNT(E38:E38)</f>
        <v>1</v>
      </c>
      <c r="W38" s="9"/>
      <c r="AF38" s="10"/>
      <c r="AG38" s="10"/>
    </row>
    <row r="39" spans="1:33" x14ac:dyDescent="0.3">
      <c r="A39" s="125">
        <f>RANK(F39,$F$2:F60)</f>
        <v>34</v>
      </c>
      <c r="B39" s="107" t="s">
        <v>23</v>
      </c>
      <c r="C39" s="109" t="s">
        <v>28</v>
      </c>
      <c r="D39" s="6" t="s">
        <v>176</v>
      </c>
      <c r="E39" s="1">
        <v>45</v>
      </c>
      <c r="F39" s="2" cm="1">
        <f t="array" ref="F39">IF(G39&lt;6,SUM(E39:E39),SUM(LARGE(E39:E39,{1;2;3;4;5;6})))</f>
        <v>45</v>
      </c>
      <c r="G39" s="25">
        <f>COUNT(E39:E39)</f>
        <v>1</v>
      </c>
      <c r="W39" s="9"/>
      <c r="AF39" s="10"/>
      <c r="AG39" s="10"/>
    </row>
    <row r="40" spans="1:33" x14ac:dyDescent="0.3">
      <c r="A40" s="125">
        <f>RANK(F40,$F$2:F60)</f>
        <v>34</v>
      </c>
      <c r="B40" s="107" t="s">
        <v>23</v>
      </c>
      <c r="C40" s="109" t="s">
        <v>28</v>
      </c>
      <c r="D40" s="6" t="s">
        <v>177</v>
      </c>
      <c r="E40" s="1">
        <v>45</v>
      </c>
      <c r="F40" s="2" cm="1">
        <f t="array" ref="F40">IF(G40&lt;6,SUM(E40:E40),SUM(LARGE(E40:E40,{1;2;3;4;5;6})))</f>
        <v>45</v>
      </c>
      <c r="G40" s="25">
        <f>COUNT(E40:E40)</f>
        <v>1</v>
      </c>
      <c r="W40" s="9"/>
      <c r="AF40" s="10"/>
      <c r="AG40" s="10"/>
    </row>
    <row r="41" spans="1:33" x14ac:dyDescent="0.3">
      <c r="A41" s="125">
        <f>RANK(F41,$F$2:F60)</f>
        <v>34</v>
      </c>
      <c r="B41" s="107" t="s">
        <v>23</v>
      </c>
      <c r="C41" s="109" t="s">
        <v>28</v>
      </c>
      <c r="D41" s="6" t="s">
        <v>216</v>
      </c>
      <c r="E41" s="1">
        <v>45</v>
      </c>
      <c r="F41" s="2" cm="1">
        <f t="array" ref="F41">IF(G41&lt;6,SUM(E41:E41),SUM(LARGE(E41:E41,{1;2;3;4;5;6})))</f>
        <v>45</v>
      </c>
      <c r="G41" s="25">
        <f>COUNT(E41:E41)</f>
        <v>1</v>
      </c>
      <c r="W41" s="9"/>
      <c r="AF41" s="11"/>
      <c r="AG41" s="11"/>
    </row>
    <row r="42" spans="1:33" x14ac:dyDescent="0.3">
      <c r="A42" s="125">
        <f>RANK(F42,$F$2:F60)</f>
        <v>41</v>
      </c>
      <c r="B42" s="107" t="s">
        <v>23</v>
      </c>
      <c r="C42" s="109" t="s">
        <v>24</v>
      </c>
      <c r="D42" s="6" t="s">
        <v>110</v>
      </c>
      <c r="E42" s="1">
        <v>35</v>
      </c>
      <c r="F42" s="2" cm="1">
        <f t="array" ref="F42">IF(G42&lt;6,SUM(E42:E42),SUM(LARGE(E42:E42,{1;2;3;4;5;6})))</f>
        <v>35</v>
      </c>
      <c r="G42" s="25">
        <f>COUNT(E42:E42)</f>
        <v>1</v>
      </c>
      <c r="W42" s="9"/>
      <c r="AF42" s="10"/>
      <c r="AG42" s="10"/>
    </row>
    <row r="43" spans="1:33" x14ac:dyDescent="0.3">
      <c r="A43" s="125">
        <f>RANK(F43,$F$2:F60)</f>
        <v>42</v>
      </c>
      <c r="B43" s="107" t="s">
        <v>23</v>
      </c>
      <c r="C43" s="109"/>
      <c r="D43" s="6" t="s">
        <v>159</v>
      </c>
      <c r="E43" s="1">
        <v>30</v>
      </c>
      <c r="F43" s="2" cm="1">
        <f t="array" ref="F43">IF(G43&lt;6,SUM(E43:E43),SUM(LARGE(E43:E43,{1;2;3;4;5;6})))</f>
        <v>30</v>
      </c>
      <c r="G43" s="25">
        <f>COUNT(E43:E43)</f>
        <v>1</v>
      </c>
      <c r="W43" s="9"/>
      <c r="AF43" s="10"/>
      <c r="AG43" s="10"/>
    </row>
    <row r="44" spans="1:33" x14ac:dyDescent="0.3">
      <c r="A44" s="125">
        <f>RANK(F44,$F$2:F60)</f>
        <v>43</v>
      </c>
      <c r="B44" s="107" t="s">
        <v>174</v>
      </c>
      <c r="C44" s="109" t="s">
        <v>40</v>
      </c>
      <c r="D44" s="6" t="s">
        <v>178</v>
      </c>
      <c r="E44" s="1">
        <v>25</v>
      </c>
      <c r="F44" s="2" cm="1">
        <f t="array" ref="F44">IF(G44&lt;6,SUM(E44:E44),SUM(LARGE(E44:E44,{1;2;3;4;5;6})))</f>
        <v>25</v>
      </c>
      <c r="G44" s="25">
        <f>COUNT(E44:E44)</f>
        <v>1</v>
      </c>
      <c r="W44" s="9"/>
      <c r="AF44" s="10"/>
      <c r="AG44" s="10"/>
    </row>
    <row r="45" spans="1:33" x14ac:dyDescent="0.3">
      <c r="A45" s="125">
        <f>RANK(F45,$F$2:F60)</f>
        <v>43</v>
      </c>
      <c r="B45" s="107" t="s">
        <v>23</v>
      </c>
      <c r="C45" s="109"/>
      <c r="D45" s="6" t="s">
        <v>7</v>
      </c>
      <c r="E45" s="1">
        <v>25</v>
      </c>
      <c r="F45" s="2" cm="1">
        <f t="array" ref="F45">IF(G45&lt;6,SUM(E45:E45),SUM(LARGE(E45:E45,{1;2;3;4;5;6})))</f>
        <v>25</v>
      </c>
      <c r="G45" s="25">
        <f>COUNT(E45:E45)</f>
        <v>1</v>
      </c>
      <c r="W45" s="9"/>
      <c r="AF45" s="10"/>
      <c r="AG45" s="10"/>
    </row>
    <row r="46" spans="1:33" x14ac:dyDescent="0.3">
      <c r="A46" s="125">
        <f>RANK(F46,$F$2:F60)</f>
        <v>45</v>
      </c>
      <c r="B46" s="107" t="s">
        <v>23</v>
      </c>
      <c r="C46" s="109" t="s">
        <v>157</v>
      </c>
      <c r="D46" s="6" t="s">
        <v>143</v>
      </c>
      <c r="E46" s="1">
        <v>20</v>
      </c>
      <c r="F46" s="2" cm="1">
        <f t="array" ref="F46">IF(G46&lt;6,SUM(E46:E46),SUM(LARGE(E46:E46,{1;2;3;4;5;6})))</f>
        <v>20</v>
      </c>
      <c r="G46" s="25">
        <f>COUNT(E46:E46)</f>
        <v>1</v>
      </c>
      <c r="W46" s="9"/>
      <c r="AF46" s="10"/>
      <c r="AG46" s="10"/>
    </row>
    <row r="47" spans="1:33" x14ac:dyDescent="0.3">
      <c r="A47" s="125">
        <f>RANK(F47,$F$2:F60)</f>
        <v>45</v>
      </c>
      <c r="B47" s="107" t="s">
        <v>37</v>
      </c>
      <c r="C47" s="109"/>
      <c r="D47" s="6" t="s">
        <v>205</v>
      </c>
      <c r="E47" s="1">
        <v>20</v>
      </c>
      <c r="F47" s="2" cm="1">
        <f t="array" ref="F47">IF(G47&lt;6,SUM(E47:E47),SUM(LARGE(E47:E47,{1;2;3;4;5;6})))</f>
        <v>20</v>
      </c>
      <c r="G47" s="25">
        <f>COUNT(E47:E47)</f>
        <v>1</v>
      </c>
      <c r="W47" s="9"/>
      <c r="AF47" s="10"/>
      <c r="AG47" s="10"/>
    </row>
    <row r="48" spans="1:33" x14ac:dyDescent="0.3">
      <c r="A48" s="125">
        <f>RANK(F48,$F$2:F60)</f>
        <v>45</v>
      </c>
      <c r="B48" s="107" t="s">
        <v>23</v>
      </c>
      <c r="C48" s="109" t="s">
        <v>97</v>
      </c>
      <c r="D48" s="6" t="s">
        <v>145</v>
      </c>
      <c r="E48" s="1">
        <v>20</v>
      </c>
      <c r="F48" s="2" cm="1">
        <f t="array" ref="F48">IF(G48&lt;6,SUM(E48:E48),SUM(LARGE(E48:E48,{1;2;3;4;5;6})))</f>
        <v>20</v>
      </c>
      <c r="G48" s="25">
        <f>COUNT(E48:E48)</f>
        <v>1</v>
      </c>
      <c r="W48" s="9"/>
      <c r="AF48" s="10"/>
      <c r="AG48" s="10"/>
    </row>
    <row r="49" spans="1:33" x14ac:dyDescent="0.3">
      <c r="A49" s="125">
        <f>RANK(F49,$F$2:F60)</f>
        <v>45</v>
      </c>
      <c r="B49" s="107" t="s">
        <v>23</v>
      </c>
      <c r="C49" s="109" t="s">
        <v>166</v>
      </c>
      <c r="D49" s="6" t="s">
        <v>209</v>
      </c>
      <c r="E49" s="1">
        <v>20</v>
      </c>
      <c r="F49" s="2" cm="1">
        <f t="array" ref="F49">IF(G49&lt;6,SUM(E49:E49),SUM(LARGE(E49:E49,{1;2;3;4;5;6})))</f>
        <v>20</v>
      </c>
      <c r="G49" s="25">
        <f>COUNT(E49:E49)</f>
        <v>1</v>
      </c>
      <c r="W49" s="9"/>
      <c r="AF49" s="10"/>
      <c r="AG49" s="10"/>
    </row>
    <row r="50" spans="1:33" x14ac:dyDescent="0.3">
      <c r="A50" s="125">
        <f>RANK(F50,$F$2:F60)</f>
        <v>49</v>
      </c>
      <c r="B50" s="107" t="s">
        <v>23</v>
      </c>
      <c r="C50" s="109" t="s">
        <v>28</v>
      </c>
      <c r="D50" s="6" t="s">
        <v>92</v>
      </c>
      <c r="E50" s="13">
        <v>0</v>
      </c>
      <c r="F50" s="2" cm="1">
        <f t="array" ref="F50">IF(G50&lt;6,SUM(E50:E50),SUM(LARGE(E50:E50,{1;2;3;4;5;6})))</f>
        <v>0</v>
      </c>
      <c r="G50" s="25">
        <f>COUNT(E50:E50)</f>
        <v>1</v>
      </c>
      <c r="W50" s="9"/>
      <c r="AF50" s="10"/>
      <c r="AG50" s="10"/>
    </row>
    <row r="51" spans="1:33" x14ac:dyDescent="0.3">
      <c r="A51" s="125">
        <f>RANK(F51,$F$2:F60)</f>
        <v>49</v>
      </c>
      <c r="B51" s="107" t="s">
        <v>23</v>
      </c>
      <c r="C51" s="109" t="s">
        <v>25</v>
      </c>
      <c r="D51" s="6" t="s">
        <v>73</v>
      </c>
      <c r="E51" s="13">
        <v>0</v>
      </c>
      <c r="F51" s="2" cm="1">
        <f t="array" ref="F51">IF(G51&lt;6,SUM(E51:E51),SUM(LARGE(E51:E51,{1;2;3;4;5;6})))</f>
        <v>0</v>
      </c>
      <c r="G51" s="25">
        <f>COUNT(E51:E51)</f>
        <v>1</v>
      </c>
      <c r="W51" s="9"/>
      <c r="AF51" s="10"/>
      <c r="AG51" s="10"/>
    </row>
    <row r="52" spans="1:33" x14ac:dyDescent="0.3">
      <c r="A52" s="125">
        <f>RANK(F52,$F$2:F60)</f>
        <v>49</v>
      </c>
      <c r="B52" s="105" t="s">
        <v>167</v>
      </c>
      <c r="C52" s="109"/>
      <c r="D52" s="6" t="s">
        <v>197</v>
      </c>
      <c r="E52" s="13">
        <v>0</v>
      </c>
      <c r="F52" s="2" cm="1">
        <f t="array" ref="F52">IF(G52&lt;6,SUM(E52:E52),SUM(LARGE(E52:E52,{1;2;3;4;5;6})))</f>
        <v>0</v>
      </c>
      <c r="G52" s="25">
        <f>COUNT(E52:E52)</f>
        <v>1</v>
      </c>
      <c r="W52" s="9"/>
      <c r="AF52" s="10"/>
      <c r="AG52" s="10"/>
    </row>
    <row r="53" spans="1:33" x14ac:dyDescent="0.3">
      <c r="A53" s="125">
        <f>RANK(F53,$F$2:F60)</f>
        <v>49</v>
      </c>
      <c r="B53" s="107" t="s">
        <v>23</v>
      </c>
      <c r="C53" s="109" t="s">
        <v>28</v>
      </c>
      <c r="D53" s="6" t="s">
        <v>68</v>
      </c>
      <c r="E53" s="13">
        <v>0</v>
      </c>
      <c r="F53" s="2" cm="1">
        <f t="array" ref="F53">IF(G53&lt;6,SUM(E53:E53),SUM(LARGE(E53:E53,{1;2;3;4;5;6})))</f>
        <v>0</v>
      </c>
      <c r="G53" s="25">
        <f>COUNT(E53:E53)</f>
        <v>1</v>
      </c>
      <c r="W53" s="9"/>
      <c r="AF53" s="10"/>
      <c r="AG53" s="10"/>
    </row>
    <row r="54" spans="1:33" x14ac:dyDescent="0.3">
      <c r="A54" s="125">
        <f>RANK(F54,$F$2:F60)</f>
        <v>49</v>
      </c>
      <c r="B54" s="107" t="s">
        <v>23</v>
      </c>
      <c r="C54" s="109" t="s">
        <v>157</v>
      </c>
      <c r="D54" s="6" t="s">
        <v>158</v>
      </c>
      <c r="E54" s="13">
        <v>0</v>
      </c>
      <c r="F54" s="2" cm="1">
        <f t="array" ref="F54">IF(G54&lt;6,SUM(E54:E54),SUM(LARGE(E54:E54,{1;2;3;4;5;6})))</f>
        <v>0</v>
      </c>
      <c r="G54" s="25">
        <f>COUNT(E54:E54)</f>
        <v>1</v>
      </c>
      <c r="W54" s="9"/>
      <c r="AF54" s="10"/>
      <c r="AG54" s="10"/>
    </row>
    <row r="55" spans="1:33" x14ac:dyDescent="0.3">
      <c r="A55" s="125">
        <f>RANK(F55,$F$2:F60)</f>
        <v>49</v>
      </c>
      <c r="B55" s="107" t="s">
        <v>23</v>
      </c>
      <c r="C55" s="109" t="s">
        <v>25</v>
      </c>
      <c r="D55" s="104" t="s">
        <v>187</v>
      </c>
      <c r="E55" s="13">
        <v>0</v>
      </c>
      <c r="F55" s="2" cm="1">
        <f t="array" ref="F55">IF(G55&lt;6,SUM(E55:E55),SUM(LARGE(E55:E55,{1;2;3;4;5;6})))</f>
        <v>0</v>
      </c>
      <c r="G55" s="25">
        <f>COUNT(E55:E55)</f>
        <v>1</v>
      </c>
      <c r="W55" s="9"/>
      <c r="AF55" s="10"/>
      <c r="AG55" s="10"/>
    </row>
    <row r="56" spans="1:33" x14ac:dyDescent="0.3">
      <c r="A56" s="125">
        <f>RANK(F56,$F$2:F60)</f>
        <v>49</v>
      </c>
      <c r="B56" s="105" t="s">
        <v>23</v>
      </c>
      <c r="C56" s="109" t="s">
        <v>24</v>
      </c>
      <c r="D56" s="6" t="s">
        <v>193</v>
      </c>
      <c r="E56" s="13">
        <v>0</v>
      </c>
      <c r="F56" s="2" cm="1">
        <f t="array" ref="F56">IF(G56&lt;6,SUM(E56:E56),SUM(LARGE(E56:E56,{1;2;3;4;5;6})))</f>
        <v>0</v>
      </c>
      <c r="G56" s="25">
        <f>COUNT(E56:E56)</f>
        <v>1</v>
      </c>
      <c r="W56" s="9"/>
      <c r="AF56" s="10"/>
      <c r="AG56" s="10"/>
    </row>
    <row r="57" spans="1:33" x14ac:dyDescent="0.3">
      <c r="A57" s="125">
        <f>RANK(F57,$F$2:F60)</f>
        <v>49</v>
      </c>
      <c r="B57" s="107" t="s">
        <v>23</v>
      </c>
      <c r="C57" s="109" t="s">
        <v>24</v>
      </c>
      <c r="D57" s="6" t="s">
        <v>206</v>
      </c>
      <c r="E57" s="13">
        <v>0</v>
      </c>
      <c r="F57" s="2" cm="1">
        <f t="array" ref="F57">IF(G57&lt;6,SUM(E57:E57),SUM(LARGE(E57:E57,{1;2;3;4;5;6})))</f>
        <v>0</v>
      </c>
      <c r="G57" s="25">
        <f>COUNT(E57:E57)</f>
        <v>1</v>
      </c>
      <c r="W57" s="9"/>
      <c r="AF57" s="10"/>
      <c r="AG57" s="10"/>
    </row>
    <row r="58" spans="1:33" x14ac:dyDescent="0.3">
      <c r="A58" s="125">
        <f>RANK(F58,$F$2:F60)</f>
        <v>49</v>
      </c>
      <c r="B58" s="107" t="s">
        <v>23</v>
      </c>
      <c r="C58" s="109" t="s">
        <v>218</v>
      </c>
      <c r="D58" s="6" t="s">
        <v>219</v>
      </c>
      <c r="E58" s="13">
        <v>0</v>
      </c>
      <c r="F58" s="2" cm="1">
        <f t="array" ref="F58">IF(G58&lt;6,SUM(E58:E58),SUM(LARGE(E58:E58,{1;2;3;4;5;6})))</f>
        <v>0</v>
      </c>
      <c r="G58" s="25">
        <f>COUNT(E58:E58)</f>
        <v>1</v>
      </c>
      <c r="W58" s="9"/>
      <c r="AF58" s="10"/>
      <c r="AG58" s="10"/>
    </row>
    <row r="59" spans="1:33" x14ac:dyDescent="0.3">
      <c r="A59" s="125">
        <f>RANK(F59,$F$2:F60)</f>
        <v>49</v>
      </c>
      <c r="B59" s="107" t="s">
        <v>23</v>
      </c>
      <c r="C59" s="109" t="s">
        <v>25</v>
      </c>
      <c r="D59" s="6" t="s">
        <v>210</v>
      </c>
      <c r="E59" s="13">
        <v>0</v>
      </c>
      <c r="F59" s="2" cm="1">
        <f t="array" ref="F59">IF(G59&lt;6,SUM(E59:E59),SUM(LARGE(E59:E59,{1;2;3;4;5;6})))</f>
        <v>0</v>
      </c>
      <c r="G59" s="25">
        <f>COUNT(E59:E59)</f>
        <v>1</v>
      </c>
      <c r="W59" s="9"/>
      <c r="AF59" s="10"/>
      <c r="AG59" s="10"/>
    </row>
    <row r="60" spans="1:33" x14ac:dyDescent="0.3">
      <c r="A60" s="125">
        <f>RANK(F60,$F$2:F60)</f>
        <v>49</v>
      </c>
      <c r="B60" s="107" t="s">
        <v>37</v>
      </c>
      <c r="C60" s="109"/>
      <c r="D60" s="6" t="s">
        <v>217</v>
      </c>
      <c r="E60" s="13">
        <v>0</v>
      </c>
      <c r="F60" s="2" cm="1">
        <f t="array" ref="F60">IF(G60&lt;6,SUM(E60:E60),SUM(LARGE(E60:E60,{1;2;3;4;5;6})))</f>
        <v>0</v>
      </c>
      <c r="G60" s="25">
        <f>COUNT(E60:E60)</f>
        <v>1</v>
      </c>
      <c r="W60" s="9"/>
      <c r="AF60" s="10"/>
      <c r="AG60" s="10"/>
    </row>
  </sheetData>
  <autoFilter ref="A1:G1" xr:uid="{00000000-0001-0000-0000-000000000000}">
    <sortState xmlns:xlrd2="http://schemas.microsoft.com/office/spreadsheetml/2017/richdata2" ref="A2:G209">
      <sortCondition descending="1" ref="F1"/>
    </sortState>
  </autoFilter>
  <phoneticPr fontId="1" type="noConversion"/>
  <conditionalFormatting sqref="D1:D1048576">
    <cfRule type="duplicateValues" dxfId="40" priority="1"/>
  </conditionalFormatting>
  <conditionalFormatting sqref="D1:D1048576">
    <cfRule type="duplicateValues" dxfId="39" priority="774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G29"/>
  <sheetViews>
    <sheetView zoomScaleNormal="100" workbookViewId="0">
      <pane ySplit="1" topLeftCell="A2" activePane="bottomLeft" state="frozen"/>
      <selection activeCell="D139" sqref="D139"/>
      <selection pane="bottomLeft" activeCell="F1" sqref="F1"/>
    </sheetView>
  </sheetViews>
  <sheetFormatPr defaultColWidth="9.109375" defaultRowHeight="13.8" x14ac:dyDescent="0.3"/>
  <cols>
    <col min="1" max="1" width="5.109375" style="93" bestFit="1" customWidth="1"/>
    <col min="2" max="2" width="6.88671875" style="106" customWidth="1"/>
    <col min="3" max="3" width="16" style="3" customWidth="1"/>
    <col min="4" max="4" width="23.44140625" style="103" customWidth="1"/>
    <col min="5" max="5" width="11.109375" style="3" customWidth="1"/>
    <col min="6" max="6" width="7.88671875" style="12" customWidth="1"/>
    <col min="7" max="7" width="9.109375" style="26" customWidth="1"/>
    <col min="8" max="21" width="9.109375" style="3" customWidth="1"/>
    <col min="22" max="22" width="5.109375" style="7" customWidth="1"/>
    <col min="23" max="26" width="6.5546875" style="3" customWidth="1"/>
    <col min="27" max="27" width="6.5546875" style="5" customWidth="1"/>
    <col min="28" max="16384" width="9.109375" style="3"/>
  </cols>
  <sheetData>
    <row r="1" spans="1:22" s="12" customFormat="1" ht="47.4" customHeight="1" x14ac:dyDescent="0.3">
      <c r="A1" s="108" t="s">
        <v>5</v>
      </c>
      <c r="B1" s="90" t="s">
        <v>22</v>
      </c>
      <c r="C1" s="90" t="s">
        <v>21</v>
      </c>
      <c r="D1" s="100" t="s">
        <v>0</v>
      </c>
      <c r="E1" s="90" t="s">
        <v>203</v>
      </c>
      <c r="F1" s="90" t="s">
        <v>225</v>
      </c>
      <c r="G1" s="91" t="s">
        <v>14</v>
      </c>
      <c r="V1" s="92"/>
    </row>
    <row r="2" spans="1:22" ht="12.75" customHeight="1" x14ac:dyDescent="0.3">
      <c r="A2" s="125">
        <f>RANK(F2,$F$2:F60)</f>
        <v>1</v>
      </c>
      <c r="B2" s="105" t="s">
        <v>23</v>
      </c>
      <c r="C2" s="6" t="s">
        <v>25</v>
      </c>
      <c r="D2" s="102" t="s">
        <v>182</v>
      </c>
      <c r="E2" s="8">
        <v>660</v>
      </c>
      <c r="F2" s="2" cm="1">
        <f t="array" ref="F2">IF(G2&lt;6,SUM(E2:E2),SUM(LARGE(E2:E2,{1;2;3;4;5;6})))</f>
        <v>660</v>
      </c>
      <c r="G2" s="25">
        <f>COUNT(E2:E2)</f>
        <v>1</v>
      </c>
      <c r="V2" s="4"/>
    </row>
    <row r="3" spans="1:22" ht="12.75" customHeight="1" x14ac:dyDescent="0.3">
      <c r="A3" s="125">
        <f>RANK(F3,$F$2:F61)</f>
        <v>2</v>
      </c>
      <c r="B3" s="105" t="s">
        <v>23</v>
      </c>
      <c r="C3" s="6" t="s">
        <v>24</v>
      </c>
      <c r="D3" s="101" t="s">
        <v>89</v>
      </c>
      <c r="E3" s="8">
        <v>560</v>
      </c>
      <c r="F3" s="2" cm="1">
        <f t="array" ref="F3">IF(G3&lt;6,SUM(E3:E3),SUM(LARGE(E3:E3,{1;2;3;4;5;6})))</f>
        <v>560</v>
      </c>
      <c r="G3" s="25">
        <f>COUNT(E3:E3)</f>
        <v>1</v>
      </c>
    </row>
    <row r="4" spans="1:22" ht="12.75" customHeight="1" x14ac:dyDescent="0.3">
      <c r="A4" s="125">
        <f>RANK(F4,$F$2:F62)</f>
        <v>3</v>
      </c>
      <c r="B4" s="105" t="s">
        <v>23</v>
      </c>
      <c r="C4" s="6" t="s">
        <v>24</v>
      </c>
      <c r="D4" s="101" t="s">
        <v>88</v>
      </c>
      <c r="E4" s="8">
        <v>500</v>
      </c>
      <c r="F4" s="2" cm="1">
        <f t="array" ref="F4">IF(G4&lt;6,SUM(E4:E4),SUM(LARGE(E4:E4,{1;2;3;4;5;6})))</f>
        <v>500</v>
      </c>
      <c r="G4" s="25">
        <f>COUNT(E4:E4)</f>
        <v>1</v>
      </c>
    </row>
    <row r="5" spans="1:22" ht="12.75" customHeight="1" x14ac:dyDescent="0.3">
      <c r="A5" s="125">
        <f>RANK(F5,$F$2:F63)</f>
        <v>4</v>
      </c>
      <c r="B5" s="105" t="s">
        <v>23</v>
      </c>
      <c r="C5" s="6" t="s">
        <v>25</v>
      </c>
      <c r="D5" s="101" t="s">
        <v>33</v>
      </c>
      <c r="E5" s="8">
        <v>460</v>
      </c>
      <c r="F5" s="2" cm="1">
        <f t="array" ref="F5">IF(G5&lt;6,SUM(E5:E5),SUM(LARGE(E5:E5,{1;2;3;4;5;6})))</f>
        <v>460</v>
      </c>
      <c r="G5" s="25">
        <f>COUNT(E5:E5)</f>
        <v>1</v>
      </c>
    </row>
    <row r="6" spans="1:22" ht="12.75" customHeight="1" x14ac:dyDescent="0.3">
      <c r="A6" s="125">
        <f>RANK(F6,$F$2:F64)</f>
        <v>5</v>
      </c>
      <c r="B6" s="105" t="s">
        <v>23</v>
      </c>
      <c r="C6" s="6" t="s">
        <v>28</v>
      </c>
      <c r="D6" s="101" t="s">
        <v>120</v>
      </c>
      <c r="E6" s="8">
        <v>360</v>
      </c>
      <c r="F6" s="2" cm="1">
        <f t="array" ref="F6">IF(G6&lt;6,SUM(E6:E6),SUM(LARGE(E6:E6,{1;2;3;4;5;6})))</f>
        <v>360</v>
      </c>
      <c r="G6" s="25">
        <f>COUNT(E6:E6)</f>
        <v>1</v>
      </c>
    </row>
    <row r="7" spans="1:22" ht="12.75" customHeight="1" x14ac:dyDescent="0.3">
      <c r="A7" s="125">
        <f>RANK(F7,$F$2:F65)</f>
        <v>6</v>
      </c>
      <c r="B7" s="105" t="s">
        <v>23</v>
      </c>
      <c r="C7" s="6" t="s">
        <v>157</v>
      </c>
      <c r="D7" s="101" t="s">
        <v>94</v>
      </c>
      <c r="E7" s="8">
        <v>300</v>
      </c>
      <c r="F7" s="2" cm="1">
        <f t="array" ref="F7">IF(G7&lt;6,SUM(E7:E7),SUM(LARGE(E7:E7,{1;2;3;4;5;6})))</f>
        <v>300</v>
      </c>
      <c r="G7" s="25">
        <f>COUNT(E7:E7)</f>
        <v>1</v>
      </c>
    </row>
    <row r="8" spans="1:22" ht="12.75" customHeight="1" x14ac:dyDescent="0.3">
      <c r="A8" s="125">
        <f>RANK(F8,$F$2:F66)</f>
        <v>7</v>
      </c>
      <c r="B8" s="105" t="s">
        <v>23</v>
      </c>
      <c r="C8" s="6" t="s">
        <v>157</v>
      </c>
      <c r="D8" s="101" t="s">
        <v>93</v>
      </c>
      <c r="E8" s="8">
        <v>250</v>
      </c>
      <c r="F8" s="2" cm="1">
        <f t="array" ref="F8">IF(G8&lt;6,SUM(E8:E8),SUM(LARGE(E8:E8,{1;2;3;4;5;6})))</f>
        <v>250</v>
      </c>
      <c r="G8" s="25">
        <f>COUNT(E8:E8)</f>
        <v>1</v>
      </c>
    </row>
    <row r="9" spans="1:22" ht="12.75" customHeight="1" x14ac:dyDescent="0.3">
      <c r="A9" s="125">
        <f>RANK(F9,$F$2:F67)</f>
        <v>8</v>
      </c>
      <c r="B9" s="105" t="s">
        <v>23</v>
      </c>
      <c r="C9" s="6" t="s">
        <v>45</v>
      </c>
      <c r="D9" s="101" t="s">
        <v>200</v>
      </c>
      <c r="E9" s="8">
        <v>215</v>
      </c>
      <c r="F9" s="2" cm="1">
        <f t="array" ref="F9">IF(G9&lt;6,SUM(E9:E9),SUM(LARGE(E9:E9,{1;2;3;4;5;6})))</f>
        <v>215</v>
      </c>
      <c r="G9" s="25">
        <f>COUNT(E9:E9)</f>
        <v>1</v>
      </c>
    </row>
    <row r="10" spans="1:22" ht="12.75" customHeight="1" x14ac:dyDescent="0.3">
      <c r="A10" s="125">
        <f>RANK(F10,$F$2:F68)</f>
        <v>9</v>
      </c>
      <c r="B10" s="105" t="s">
        <v>23</v>
      </c>
      <c r="C10" s="6" t="s">
        <v>24</v>
      </c>
      <c r="D10" s="101" t="s">
        <v>160</v>
      </c>
      <c r="E10" s="8">
        <v>190</v>
      </c>
      <c r="F10" s="2" cm="1">
        <f t="array" ref="F10">IF(G10&lt;6,SUM(E10:E10),SUM(LARGE(E10:E10,{1;2;3;4;5;6})))</f>
        <v>190</v>
      </c>
      <c r="G10" s="25">
        <f>COUNT(E10:E10)</f>
        <v>1</v>
      </c>
    </row>
    <row r="11" spans="1:22" ht="12.75" customHeight="1" x14ac:dyDescent="0.3">
      <c r="A11" s="125">
        <f>RANK(F11,$F$2:F69)</f>
        <v>10</v>
      </c>
      <c r="B11" s="105" t="s">
        <v>23</v>
      </c>
      <c r="C11" s="6" t="s">
        <v>25</v>
      </c>
      <c r="D11" s="101" t="s">
        <v>133</v>
      </c>
      <c r="E11" s="8">
        <v>160</v>
      </c>
      <c r="F11" s="2" cm="1">
        <f t="array" ref="F11">IF(G11&lt;6,SUM(E11:E11),SUM(LARGE(E11:E11,{1;2;3;4;5;6})))</f>
        <v>160</v>
      </c>
      <c r="G11" s="25">
        <f>COUNT(E11:E11)</f>
        <v>1</v>
      </c>
    </row>
    <row r="12" spans="1:22" ht="12.75" customHeight="1" x14ac:dyDescent="0.3">
      <c r="A12" s="125">
        <f>RANK(F12,$F$2:F70)</f>
        <v>10</v>
      </c>
      <c r="B12" s="105" t="s">
        <v>23</v>
      </c>
      <c r="C12" s="6" t="s">
        <v>28</v>
      </c>
      <c r="D12" s="101" t="s">
        <v>132</v>
      </c>
      <c r="E12" s="8">
        <v>160</v>
      </c>
      <c r="F12" s="2" cm="1">
        <f t="array" ref="F12">IF(G12&lt;6,SUM(E12:E12),SUM(LARGE(E12:E12,{1;2;3;4;5;6})))</f>
        <v>160</v>
      </c>
      <c r="G12" s="25">
        <f>COUNT(E12:E12)</f>
        <v>1</v>
      </c>
    </row>
    <row r="13" spans="1:22" ht="12.75" customHeight="1" x14ac:dyDescent="0.3">
      <c r="A13" s="125">
        <f>RANK(F13,$F$2:F71)</f>
        <v>10</v>
      </c>
      <c r="B13" s="105" t="s">
        <v>23</v>
      </c>
      <c r="C13" s="6" t="s">
        <v>28</v>
      </c>
      <c r="D13" s="101" t="s">
        <v>146</v>
      </c>
      <c r="E13" s="8">
        <v>160</v>
      </c>
      <c r="F13" s="2" cm="1">
        <f t="array" ref="F13">IF(G13&lt;6,SUM(E13:E13),SUM(LARGE(E13:E13,{1;2;3;4;5;6})))</f>
        <v>160</v>
      </c>
      <c r="G13" s="25">
        <f>COUNT(E13:E13)</f>
        <v>1</v>
      </c>
    </row>
    <row r="14" spans="1:22" ht="12.75" customHeight="1" x14ac:dyDescent="0.3">
      <c r="A14" s="125">
        <f>RANK(F14,$F$2:F72)</f>
        <v>10</v>
      </c>
      <c r="B14" s="105" t="s">
        <v>23</v>
      </c>
      <c r="C14" s="6" t="s">
        <v>28</v>
      </c>
      <c r="D14" s="101" t="s">
        <v>108</v>
      </c>
      <c r="E14" s="8">
        <v>160</v>
      </c>
      <c r="F14" s="2" cm="1">
        <f t="array" ref="F14">IF(G14&lt;6,SUM(E14:E14),SUM(LARGE(E14:E14,{1;2;3;4;5;6})))</f>
        <v>160</v>
      </c>
      <c r="G14" s="25">
        <f>COUNT(E14:E14)</f>
        <v>1</v>
      </c>
    </row>
    <row r="15" spans="1:22" ht="12.75" customHeight="1" x14ac:dyDescent="0.3">
      <c r="A15" s="125">
        <f>RANK(F15,$F$2:F73)</f>
        <v>14</v>
      </c>
      <c r="B15" s="105" t="s">
        <v>23</v>
      </c>
      <c r="C15" s="6" t="s">
        <v>25</v>
      </c>
      <c r="D15" s="102" t="s">
        <v>173</v>
      </c>
      <c r="E15" s="8">
        <v>130</v>
      </c>
      <c r="F15" s="2" cm="1">
        <f t="array" ref="F15">IF(G15&lt;6,SUM(E15:E15),SUM(LARGE(E15:E15,{1;2;3;4;5;6})))</f>
        <v>130</v>
      </c>
      <c r="G15" s="25">
        <f>COUNT(E15:E15)</f>
        <v>1</v>
      </c>
    </row>
    <row r="16" spans="1:22" ht="12.75" customHeight="1" x14ac:dyDescent="0.3">
      <c r="A16" s="125">
        <f>RANK(F16,$F$2:F74)</f>
        <v>15</v>
      </c>
      <c r="B16" s="105" t="s">
        <v>23</v>
      </c>
      <c r="C16" s="6" t="s">
        <v>25</v>
      </c>
      <c r="D16" s="101" t="s">
        <v>169</v>
      </c>
      <c r="E16" s="8">
        <v>100</v>
      </c>
      <c r="F16" s="2" cm="1">
        <f t="array" ref="F16">IF(G16&lt;6,SUM(E16:E16),SUM(LARGE(E16:E16,{1;2;3;4;5;6})))</f>
        <v>100</v>
      </c>
      <c r="G16" s="25">
        <f>COUNT(E16:E16)</f>
        <v>1</v>
      </c>
    </row>
    <row r="17" spans="1:7" ht="12.75" customHeight="1" x14ac:dyDescent="0.3">
      <c r="A17" s="125">
        <f>RANK(F17,$F$2:F75)</f>
        <v>16</v>
      </c>
      <c r="B17" s="105" t="s">
        <v>23</v>
      </c>
      <c r="C17" s="6" t="s">
        <v>25</v>
      </c>
      <c r="D17" s="101" t="s">
        <v>87</v>
      </c>
      <c r="E17" s="8">
        <v>80</v>
      </c>
      <c r="F17" s="2" cm="1">
        <f t="array" ref="F17">IF(G17&lt;6,SUM(E17:E17),SUM(LARGE(E17:E17,{1;2;3;4;5;6})))</f>
        <v>80</v>
      </c>
      <c r="G17" s="25">
        <f>COUNT(E17:E17)</f>
        <v>1</v>
      </c>
    </row>
    <row r="18" spans="1:7" ht="12.75" customHeight="1" x14ac:dyDescent="0.3">
      <c r="A18" s="125">
        <f>RANK(F18,$F$2:F76)</f>
        <v>17</v>
      </c>
      <c r="B18" s="105" t="s">
        <v>23</v>
      </c>
      <c r="C18" s="6" t="s">
        <v>157</v>
      </c>
      <c r="D18" s="101" t="s">
        <v>195</v>
      </c>
      <c r="E18" s="8">
        <v>70</v>
      </c>
      <c r="F18" s="2" cm="1">
        <f t="array" ref="F18">IF(G18&lt;6,SUM(E18:E18),SUM(LARGE(E18:E18,{1;2;3;4;5;6})))</f>
        <v>70</v>
      </c>
      <c r="G18" s="25">
        <f>COUNT(E18:E18)</f>
        <v>1</v>
      </c>
    </row>
    <row r="19" spans="1:7" ht="12.75" customHeight="1" x14ac:dyDescent="0.3">
      <c r="A19" s="125">
        <f>RANK(F19,$F$2:F77)</f>
        <v>18</v>
      </c>
      <c r="B19" s="105" t="s">
        <v>23</v>
      </c>
      <c r="C19" s="6" t="s">
        <v>62</v>
      </c>
      <c r="D19" s="101" t="s">
        <v>123</v>
      </c>
      <c r="E19" s="8">
        <v>55</v>
      </c>
      <c r="F19" s="2" cm="1">
        <f t="array" ref="F19">IF(G19&lt;6,SUM(E19:E19),SUM(LARGE(E19:E19,{1;2;3;4;5;6})))</f>
        <v>55</v>
      </c>
      <c r="G19" s="25">
        <f>COUNT(E19:E19)</f>
        <v>1</v>
      </c>
    </row>
    <row r="20" spans="1:7" ht="12.75" customHeight="1" x14ac:dyDescent="0.3">
      <c r="A20" s="125">
        <f>RANK(F20,$F$2:F78)</f>
        <v>18</v>
      </c>
      <c r="B20" s="105" t="s">
        <v>23</v>
      </c>
      <c r="C20" s="6" t="s">
        <v>24</v>
      </c>
      <c r="D20" s="101" t="s">
        <v>199</v>
      </c>
      <c r="E20" s="8">
        <v>55</v>
      </c>
      <c r="F20" s="2" cm="1">
        <f t="array" ref="F20">IF(G20&lt;6,SUM(E20:E20),SUM(LARGE(E20:E20,{1;2;3;4;5;6})))</f>
        <v>55</v>
      </c>
      <c r="G20" s="25">
        <f>COUNT(E20:E20)</f>
        <v>1</v>
      </c>
    </row>
    <row r="21" spans="1:7" ht="12.75" customHeight="1" x14ac:dyDescent="0.3">
      <c r="A21" s="125">
        <f>RANK(F21,$F$2:F79)</f>
        <v>18</v>
      </c>
      <c r="B21" s="105" t="s">
        <v>23</v>
      </c>
      <c r="C21" s="6" t="s">
        <v>62</v>
      </c>
      <c r="D21" s="101" t="s">
        <v>124</v>
      </c>
      <c r="E21" s="8">
        <v>55</v>
      </c>
      <c r="F21" s="2" cm="1">
        <f t="array" ref="F21">IF(G21&lt;6,SUM(E21:E21),SUM(LARGE(E21:E21,{1;2;3;4;5;6})))</f>
        <v>55</v>
      </c>
      <c r="G21" s="25">
        <f>COUNT(E21:E21)</f>
        <v>1</v>
      </c>
    </row>
    <row r="22" spans="1:7" ht="12.75" customHeight="1" x14ac:dyDescent="0.3">
      <c r="A22" s="125">
        <f>RANK(F22,$F$2:F80)</f>
        <v>18</v>
      </c>
      <c r="B22" s="105" t="s">
        <v>23</v>
      </c>
      <c r="C22" s="6" t="s">
        <v>28</v>
      </c>
      <c r="D22" s="101" t="s">
        <v>220</v>
      </c>
      <c r="E22" s="8">
        <v>55</v>
      </c>
      <c r="F22" s="2" cm="1">
        <f t="array" ref="F22">IF(G22&lt;6,SUM(E22:E22),SUM(LARGE(E22:E22,{1;2;3;4;5;6})))</f>
        <v>55</v>
      </c>
      <c r="G22" s="25">
        <f>COUNT(E22:E22)</f>
        <v>1</v>
      </c>
    </row>
    <row r="23" spans="1:7" ht="12.75" customHeight="1" x14ac:dyDescent="0.3">
      <c r="A23" s="125">
        <f>RANK(F23,$F$2:F81)</f>
        <v>22</v>
      </c>
      <c r="B23" s="105" t="s">
        <v>23</v>
      </c>
      <c r="C23" s="6" t="s">
        <v>61</v>
      </c>
      <c r="D23" s="101" t="s">
        <v>44</v>
      </c>
      <c r="E23" s="8">
        <v>45</v>
      </c>
      <c r="F23" s="2" cm="1">
        <f t="array" ref="F23">IF(G23&lt;6,SUM(E23:E23),SUM(LARGE(E23:E23,{1;2;3;4;5;6})))</f>
        <v>45</v>
      </c>
      <c r="G23" s="25">
        <f>COUNT(E23:E23)</f>
        <v>1</v>
      </c>
    </row>
    <row r="24" spans="1:7" ht="12.75" customHeight="1" x14ac:dyDescent="0.3">
      <c r="A24" s="125">
        <f>RANK(F24,$F$2:F82)</f>
        <v>22</v>
      </c>
      <c r="B24" s="105" t="s">
        <v>23</v>
      </c>
      <c r="C24" s="6" t="s">
        <v>196</v>
      </c>
      <c r="D24" s="101" t="s">
        <v>164</v>
      </c>
      <c r="E24" s="8">
        <v>45</v>
      </c>
      <c r="F24" s="2" cm="1">
        <f t="array" ref="F24">IF(G24&lt;6,SUM(E24:E24),SUM(LARGE(E24:E24,{1;2;3;4;5;6})))</f>
        <v>45</v>
      </c>
      <c r="G24" s="25">
        <f>COUNT(E24:E24)</f>
        <v>1</v>
      </c>
    </row>
    <row r="25" spans="1:7" ht="12.75" customHeight="1" x14ac:dyDescent="0.3">
      <c r="A25" s="125">
        <f>RANK(F25,$F$2:F83)</f>
        <v>22</v>
      </c>
      <c r="B25" s="105" t="s">
        <v>23</v>
      </c>
      <c r="C25" s="6" t="s">
        <v>40</v>
      </c>
      <c r="D25" s="101" t="s">
        <v>192</v>
      </c>
      <c r="E25" s="8">
        <v>45</v>
      </c>
      <c r="F25" s="2" cm="1">
        <f t="array" ref="F25">IF(G25&lt;6,SUM(E25:E25),SUM(LARGE(E25:E25,{1;2;3;4;5;6})))</f>
        <v>45</v>
      </c>
      <c r="G25" s="25">
        <f>COUNT(E25:E25)</f>
        <v>1</v>
      </c>
    </row>
    <row r="26" spans="1:7" ht="12.75" customHeight="1" x14ac:dyDescent="0.3">
      <c r="A26" s="125">
        <f>RANK(F26,$F$2:F84)</f>
        <v>22</v>
      </c>
      <c r="B26" s="105" t="s">
        <v>23</v>
      </c>
      <c r="C26" s="6" t="s">
        <v>28</v>
      </c>
      <c r="D26" s="101" t="s">
        <v>154</v>
      </c>
      <c r="E26" s="8">
        <v>45</v>
      </c>
      <c r="F26" s="2" cm="1">
        <f t="array" ref="F26">IF(G26&lt;6,SUM(E26:E26),SUM(LARGE(E26:E26,{1;2;3;4;5;6})))</f>
        <v>45</v>
      </c>
      <c r="G26" s="25">
        <f>COUNT(E26:E26)</f>
        <v>1</v>
      </c>
    </row>
    <row r="27" spans="1:7" ht="12.75" customHeight="1" x14ac:dyDescent="0.3">
      <c r="A27" s="125">
        <f>RANK(F27,$F$2:F85)</f>
        <v>22</v>
      </c>
      <c r="B27" s="105" t="s">
        <v>23</v>
      </c>
      <c r="C27" s="6"/>
      <c r="D27" s="101" t="s">
        <v>221</v>
      </c>
      <c r="E27" s="8">
        <v>45</v>
      </c>
      <c r="F27" s="2" cm="1">
        <f t="array" ref="F27">IF(G27&lt;6,SUM(E27:E27),SUM(LARGE(E27:E27,{1;2;3;4;5;6})))</f>
        <v>45</v>
      </c>
      <c r="G27" s="25">
        <f>COUNT(E27:E27)</f>
        <v>1</v>
      </c>
    </row>
    <row r="28" spans="1:7" ht="12.75" customHeight="1" x14ac:dyDescent="0.3">
      <c r="A28" s="125">
        <f>RANK(F28,$F$2:F86)</f>
        <v>27</v>
      </c>
      <c r="B28" s="105" t="s">
        <v>23</v>
      </c>
      <c r="C28" s="6" t="s">
        <v>28</v>
      </c>
      <c r="D28" s="101" t="s">
        <v>70</v>
      </c>
      <c r="E28" s="96">
        <v>0</v>
      </c>
      <c r="F28" s="2" cm="1">
        <f t="array" ref="F28">IF(G28&lt;6,SUM(E28:E28),SUM(LARGE(E28:E28,{1;2;3;4;5;6})))</f>
        <v>0</v>
      </c>
      <c r="G28" s="25">
        <f>COUNT(E28:E28)</f>
        <v>1</v>
      </c>
    </row>
    <row r="29" spans="1:7" ht="12.75" customHeight="1" x14ac:dyDescent="0.3">
      <c r="A29" s="125">
        <f>RANK(F29,$F$2:F87)</f>
        <v>27</v>
      </c>
      <c r="B29" s="105" t="s">
        <v>23</v>
      </c>
      <c r="C29" s="6" t="s">
        <v>25</v>
      </c>
      <c r="D29" s="101" t="s">
        <v>38</v>
      </c>
      <c r="E29" s="96">
        <v>0</v>
      </c>
      <c r="F29" s="2" cm="1">
        <f t="array" ref="F29">IF(G29&lt;6,SUM(E29:E29),SUM(LARGE(E29:E29,{1;2;3;4;5;6})))</f>
        <v>0</v>
      </c>
      <c r="G29" s="25">
        <f>COUNT(E29:E29)</f>
        <v>1</v>
      </c>
    </row>
  </sheetData>
  <autoFilter ref="A1:G1" xr:uid="{00000000-0001-0000-0100-000000000000}">
    <sortState xmlns:xlrd2="http://schemas.microsoft.com/office/spreadsheetml/2017/richdata2" ref="A2:G85">
      <sortCondition descending="1" ref="F1"/>
    </sortState>
  </autoFilter>
  <phoneticPr fontId="1" type="noConversion"/>
  <conditionalFormatting sqref="D22">
    <cfRule type="duplicateValues" dxfId="38" priority="9"/>
    <cfRule type="duplicateValues" dxfId="37" priority="10" stopIfTrue="1"/>
    <cfRule type="duplicateValues" dxfId="36" priority="11" stopIfTrue="1"/>
  </conditionalFormatting>
  <conditionalFormatting sqref="D1:D1048576">
    <cfRule type="duplicateValues" dxfId="35" priority="775"/>
  </conditionalFormatting>
  <conditionalFormatting sqref="D1:D21 D23:D1048576">
    <cfRule type="duplicateValues" dxfId="34" priority="778"/>
  </conditionalFormatting>
  <pageMargins left="0.75" right="0.75" top="1" bottom="1" header="0.5" footer="0.5"/>
  <pageSetup paperSize="9" scale="18" orientation="portrait" horizontalDpi="4294967293" verticalDpi="4294967293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3"/>
  <sheetViews>
    <sheetView zoomScaleNormal="100" workbookViewId="0">
      <pane xSplit="1" ySplit="1" topLeftCell="B2" activePane="bottomRight" state="frozen"/>
      <selection activeCell="D139" sqref="D139"/>
      <selection pane="topRight" activeCell="D139" sqref="D139"/>
      <selection pane="bottomLeft" activeCell="D139" sqref="D139"/>
      <selection pane="bottomRight" activeCell="F1" sqref="F1"/>
    </sheetView>
  </sheetViews>
  <sheetFormatPr defaultColWidth="9.109375" defaultRowHeight="13.8" x14ac:dyDescent="0.3"/>
  <cols>
    <col min="1" max="1" width="5.109375" style="93" bestFit="1" customWidth="1"/>
    <col min="2" max="2" width="6.6640625" style="106" customWidth="1"/>
    <col min="3" max="3" width="16" style="3" customWidth="1"/>
    <col min="4" max="4" width="31.44140625" style="3" customWidth="1"/>
    <col min="5" max="5" width="11.21875" style="99" customWidth="1"/>
    <col min="6" max="6" width="7.88671875" style="12" customWidth="1"/>
    <col min="7" max="7" width="8.6640625" style="26" customWidth="1"/>
    <col min="8" max="8" width="8.21875" style="3" customWidth="1"/>
    <col min="9" max="15" width="9.109375" style="3" customWidth="1"/>
    <col min="16" max="16" width="5.109375" style="3" customWidth="1"/>
    <col min="17" max="36" width="9.109375" style="3" customWidth="1"/>
    <col min="37" max="16384" width="9.109375" style="3"/>
  </cols>
  <sheetData>
    <row r="1" spans="1:39" s="12" customFormat="1" ht="55.2" customHeight="1" x14ac:dyDescent="0.3">
      <c r="A1" s="108" t="s">
        <v>5</v>
      </c>
      <c r="B1" s="90" t="s">
        <v>22</v>
      </c>
      <c r="C1" s="90" t="s">
        <v>21</v>
      </c>
      <c r="D1" s="24" t="s">
        <v>0</v>
      </c>
      <c r="E1" s="90" t="s">
        <v>203</v>
      </c>
      <c r="F1" s="90" t="s">
        <v>225</v>
      </c>
      <c r="G1" s="91" t="s">
        <v>14</v>
      </c>
      <c r="AJ1" s="95"/>
      <c r="AK1" s="95"/>
      <c r="AL1" s="95"/>
      <c r="AM1" s="95"/>
    </row>
    <row r="2" spans="1:39" x14ac:dyDescent="0.3">
      <c r="A2" s="125">
        <f>RANK(F2,$F$2:F60)</f>
        <v>1</v>
      </c>
      <c r="B2" s="105" t="s">
        <v>23</v>
      </c>
      <c r="C2" s="6" t="s">
        <v>25</v>
      </c>
      <c r="D2" s="6" t="s">
        <v>43</v>
      </c>
      <c r="E2" s="97">
        <v>660</v>
      </c>
      <c r="F2" s="14" cm="1">
        <f t="array" ref="F2">IF(G2&lt;6,SUM(E2:E2),SUM(LARGE(E2:E2,{1;2;3;4;5;6})))</f>
        <v>660</v>
      </c>
      <c r="G2" s="25">
        <f>COUNT(E2:E2)</f>
        <v>1</v>
      </c>
    </row>
    <row r="3" spans="1:39" x14ac:dyDescent="0.3">
      <c r="A3" s="125">
        <f>RANK(F3,$F$2:F61)</f>
        <v>1</v>
      </c>
      <c r="B3" s="105" t="s">
        <v>23</v>
      </c>
      <c r="C3" s="6" t="s">
        <v>45</v>
      </c>
      <c r="D3" s="6" t="s">
        <v>8</v>
      </c>
      <c r="E3" s="97">
        <v>660</v>
      </c>
      <c r="F3" s="14" cm="1">
        <f t="array" ref="F3">IF(G3&lt;6,SUM(E3:E3),SUM(LARGE(E3:E3,{1;2;3;4;5;6})))</f>
        <v>660</v>
      </c>
      <c r="G3" s="25">
        <f>COUNT(E3:E3)</f>
        <v>1</v>
      </c>
    </row>
    <row r="4" spans="1:39" x14ac:dyDescent="0.3">
      <c r="A4" s="125">
        <f>RANK(F4,$F$2:F62)</f>
        <v>3</v>
      </c>
      <c r="B4" s="105" t="s">
        <v>23</v>
      </c>
      <c r="C4" s="6" t="s">
        <v>27</v>
      </c>
      <c r="D4" s="6" t="s">
        <v>3</v>
      </c>
      <c r="E4" s="97">
        <v>560</v>
      </c>
      <c r="F4" s="14" cm="1">
        <f t="array" ref="F4">IF(G4&lt;6,SUM(E4:E4),SUM(LARGE(E4:E4,{1;2;3;4;5;6})))</f>
        <v>560</v>
      </c>
      <c r="G4" s="25">
        <f>COUNT(E4:E4)</f>
        <v>1</v>
      </c>
    </row>
    <row r="5" spans="1:39" x14ac:dyDescent="0.3">
      <c r="A5" s="125">
        <f>RANK(F5,$F$2:F63)</f>
        <v>3</v>
      </c>
      <c r="B5" s="105" t="s">
        <v>23</v>
      </c>
      <c r="C5" s="6" t="s">
        <v>25</v>
      </c>
      <c r="D5" s="6" t="s">
        <v>2</v>
      </c>
      <c r="E5" s="97">
        <v>560</v>
      </c>
      <c r="F5" s="14" cm="1">
        <f t="array" ref="F5">IF(G5&lt;6,SUM(E5:E5),SUM(LARGE(E5:E5,{1;2;3;4;5;6})))</f>
        <v>560</v>
      </c>
      <c r="G5" s="25">
        <f>COUNT(E5:E5)</f>
        <v>1</v>
      </c>
    </row>
    <row r="6" spans="1:39" x14ac:dyDescent="0.3">
      <c r="A6" s="125">
        <f>RANK(F6,$F$2:F64)</f>
        <v>5</v>
      </c>
      <c r="B6" s="105" t="s">
        <v>23</v>
      </c>
      <c r="C6" s="6" t="s">
        <v>25</v>
      </c>
      <c r="D6" s="6" t="s">
        <v>60</v>
      </c>
      <c r="E6" s="97">
        <v>500</v>
      </c>
      <c r="F6" s="14" cm="1">
        <f t="array" ref="F6">IF(G6&lt;6,SUM(E6:E6),SUM(LARGE(E6:E6,{1;2;3;4;5;6})))</f>
        <v>500</v>
      </c>
      <c r="G6" s="25">
        <f>COUNT(E6:E6)</f>
        <v>1</v>
      </c>
    </row>
    <row r="7" spans="1:39" x14ac:dyDescent="0.3">
      <c r="A7" s="125">
        <f>RANK(F7,$F$2:F65)</f>
        <v>5</v>
      </c>
      <c r="B7" s="105" t="s">
        <v>23</v>
      </c>
      <c r="C7" s="6" t="s">
        <v>25</v>
      </c>
      <c r="D7" s="6" t="s">
        <v>59</v>
      </c>
      <c r="E7" s="97">
        <v>500</v>
      </c>
      <c r="F7" s="14" cm="1">
        <f t="array" ref="F7">IF(G7&lt;6,SUM(E7:E7),SUM(LARGE(E7:E7,{1;2;3;4;5;6})))</f>
        <v>500</v>
      </c>
      <c r="G7" s="25">
        <f>COUNT(E7:E7)</f>
        <v>1</v>
      </c>
    </row>
    <row r="8" spans="1:39" x14ac:dyDescent="0.3">
      <c r="A8" s="125">
        <f>RANK(F8,$F$2:F66)</f>
        <v>7</v>
      </c>
      <c r="B8" s="105" t="s">
        <v>23</v>
      </c>
      <c r="C8" s="6" t="s">
        <v>25</v>
      </c>
      <c r="D8" s="6" t="s">
        <v>121</v>
      </c>
      <c r="E8" s="97">
        <v>393.5</v>
      </c>
      <c r="F8" s="14" cm="1">
        <f t="array" ref="F8">IF(G8&lt;6,SUM(E8:E8),SUM(LARGE(E8:E8,{1;2;3;4;5;6})))</f>
        <v>393.5</v>
      </c>
      <c r="G8" s="25">
        <f>COUNT(E8:E8)</f>
        <v>1</v>
      </c>
    </row>
    <row r="9" spans="1:39" x14ac:dyDescent="0.3">
      <c r="A9" s="125">
        <f>RANK(F9,$F$2:F67)</f>
        <v>7</v>
      </c>
      <c r="B9" s="105" t="s">
        <v>23</v>
      </c>
      <c r="C9" s="6" t="s">
        <v>27</v>
      </c>
      <c r="D9" s="6" t="s">
        <v>4</v>
      </c>
      <c r="E9" s="97">
        <v>393.5</v>
      </c>
      <c r="F9" s="14" cm="1">
        <f t="array" ref="F9">IF(G9&lt;6,SUM(E9:E9),SUM(LARGE(E9:E9,{1;2;3;4;5;6})))</f>
        <v>393.5</v>
      </c>
      <c r="G9" s="25">
        <f>COUNT(E9:E9)</f>
        <v>1</v>
      </c>
    </row>
    <row r="10" spans="1:39" x14ac:dyDescent="0.3">
      <c r="A10" s="125">
        <f>RANK(F10,$F$2:F68)</f>
        <v>7</v>
      </c>
      <c r="B10" s="105" t="s">
        <v>23</v>
      </c>
      <c r="C10" s="6" t="s">
        <v>26</v>
      </c>
      <c r="D10" s="6" t="s">
        <v>66</v>
      </c>
      <c r="E10" s="97">
        <v>393.5</v>
      </c>
      <c r="F10" s="14" cm="1">
        <f t="array" ref="F10">IF(G10&lt;6,SUM(E10:E10),SUM(LARGE(E10:E10,{1;2;3;4;5;6})))</f>
        <v>393.5</v>
      </c>
      <c r="G10" s="25">
        <f>COUNT(E10:E10)</f>
        <v>1</v>
      </c>
    </row>
    <row r="11" spans="1:39" x14ac:dyDescent="0.3">
      <c r="A11" s="125">
        <f>RANK(F11,$F$2:F69)</f>
        <v>7</v>
      </c>
      <c r="B11" s="105" t="s">
        <v>23</v>
      </c>
      <c r="C11" s="6" t="s">
        <v>28</v>
      </c>
      <c r="D11" s="6" t="s">
        <v>155</v>
      </c>
      <c r="E11" s="97">
        <v>393.5</v>
      </c>
      <c r="F11" s="14" cm="1">
        <f t="array" ref="F11">IF(G11&lt;6,SUM(E11:E11),SUM(LARGE(E11:E11,{1;2;3;4;5;6})))</f>
        <v>393.5</v>
      </c>
      <c r="G11" s="25">
        <f>COUNT(E11:E11)</f>
        <v>1</v>
      </c>
    </row>
    <row r="12" spans="1:39" x14ac:dyDescent="0.3">
      <c r="A12" s="125">
        <f>RANK(F12,$F$2:F70)</f>
        <v>7</v>
      </c>
      <c r="B12" s="105" t="s">
        <v>23</v>
      </c>
      <c r="C12" s="6" t="s">
        <v>45</v>
      </c>
      <c r="D12" s="6" t="s">
        <v>181</v>
      </c>
      <c r="E12" s="97">
        <v>393.5</v>
      </c>
      <c r="F12" s="14" cm="1">
        <f t="array" ref="F12">IF(G12&lt;6,SUM(E12:E12),SUM(LARGE(E12:E12,{1;2;3;4;5;6})))</f>
        <v>393.5</v>
      </c>
      <c r="G12" s="25">
        <f>COUNT(E12:E12)</f>
        <v>1</v>
      </c>
    </row>
    <row r="13" spans="1:39" x14ac:dyDescent="0.3">
      <c r="A13" s="125">
        <f>RANK(F13,$F$2:F71)</f>
        <v>7</v>
      </c>
      <c r="B13" s="105" t="s">
        <v>23</v>
      </c>
      <c r="C13" s="6" t="s">
        <v>25</v>
      </c>
      <c r="D13" s="6" t="s">
        <v>207</v>
      </c>
      <c r="E13" s="97">
        <v>393.5</v>
      </c>
      <c r="F13" s="14" cm="1">
        <f t="array" ref="F13">IF(G13&lt;6,SUM(E13:E13),SUM(LARGE(E13:E13,{1;2;3;4;5;6})))</f>
        <v>393.5</v>
      </c>
      <c r="G13" s="25">
        <f>COUNT(E13:E13)</f>
        <v>1</v>
      </c>
    </row>
    <row r="14" spans="1:39" x14ac:dyDescent="0.3">
      <c r="A14" s="125">
        <f>RANK(F14,$F$2:F72)</f>
        <v>13</v>
      </c>
      <c r="B14" s="105" t="s">
        <v>23</v>
      </c>
      <c r="C14" s="6" t="s">
        <v>24</v>
      </c>
      <c r="D14" s="6" t="s">
        <v>50</v>
      </c>
      <c r="E14" s="97">
        <v>326.5</v>
      </c>
      <c r="F14" s="14" cm="1">
        <f t="array" ref="F14">IF(G14&lt;6,SUM(E14:E14),SUM(LARGE(E14:E14,{1;2;3;4;5;6})))</f>
        <v>326.5</v>
      </c>
      <c r="G14" s="25">
        <f>COUNT(E14:E14)</f>
        <v>1</v>
      </c>
    </row>
    <row r="15" spans="1:39" x14ac:dyDescent="0.3">
      <c r="A15" s="125">
        <f>RANK(F15,$F$2:F73)</f>
        <v>13</v>
      </c>
      <c r="B15" s="105" t="s">
        <v>23</v>
      </c>
      <c r="C15" s="6" t="s">
        <v>28</v>
      </c>
      <c r="D15" s="6" t="s">
        <v>67</v>
      </c>
      <c r="E15" s="97">
        <v>326.5</v>
      </c>
      <c r="F15" s="14" cm="1">
        <f t="array" ref="F15">IF(G15&lt;6,SUM(E15:E15),SUM(LARGE(E15:E15,{1;2;3;4;5;6})))</f>
        <v>326.5</v>
      </c>
      <c r="G15" s="25">
        <f>COUNT(E15:E15)</f>
        <v>1</v>
      </c>
    </row>
    <row r="16" spans="1:39" x14ac:dyDescent="0.3">
      <c r="A16" s="125">
        <f>RANK(F16,$F$2:F74)</f>
        <v>13</v>
      </c>
      <c r="B16" s="105" t="s">
        <v>23</v>
      </c>
      <c r="C16" s="6" t="s">
        <v>29</v>
      </c>
      <c r="D16" s="6" t="s">
        <v>9</v>
      </c>
      <c r="E16" s="97">
        <v>326.5</v>
      </c>
      <c r="F16" s="14" cm="1">
        <f t="array" ref="F16">IF(G16&lt;6,SUM(E16:E16),SUM(LARGE(E16:E16,{1;2;3;4;5;6})))</f>
        <v>326.5</v>
      </c>
      <c r="G16" s="25">
        <f>COUNT(E16:E16)</f>
        <v>1</v>
      </c>
    </row>
    <row r="17" spans="1:7" x14ac:dyDescent="0.3">
      <c r="A17" s="125">
        <f>RANK(F17,$F$2:F75)</f>
        <v>13</v>
      </c>
      <c r="B17" s="105" t="s">
        <v>23</v>
      </c>
      <c r="C17" s="6" t="s">
        <v>24</v>
      </c>
      <c r="D17" s="6" t="s">
        <v>206</v>
      </c>
      <c r="E17" s="97">
        <v>326.5</v>
      </c>
      <c r="F17" s="14" cm="1">
        <f t="array" ref="F17">IF(G17&lt;6,SUM(E17:E17),SUM(LARGE(E17:E17,{1;2;3;4;5;6})))</f>
        <v>326.5</v>
      </c>
      <c r="G17" s="25">
        <f>COUNT(E17:E17)</f>
        <v>1</v>
      </c>
    </row>
    <row r="18" spans="1:7" x14ac:dyDescent="0.3">
      <c r="A18" s="125">
        <f>RANK(F18,$F$2:F76)</f>
        <v>17</v>
      </c>
      <c r="B18" s="105" t="s">
        <v>23</v>
      </c>
      <c r="C18" s="6" t="s">
        <v>27</v>
      </c>
      <c r="D18" s="6" t="s">
        <v>147</v>
      </c>
      <c r="E18" s="97">
        <v>300</v>
      </c>
      <c r="F18" s="14" cm="1">
        <f t="array" ref="F18">IF(G18&lt;6,SUM(E18:E18),SUM(LARGE(E18:E18,{1;2;3;4;5;6})))</f>
        <v>300</v>
      </c>
      <c r="G18" s="25">
        <f>COUNT(E18:E18)</f>
        <v>1</v>
      </c>
    </row>
    <row r="19" spans="1:7" x14ac:dyDescent="0.3">
      <c r="A19" s="125">
        <f>RANK(F19,$F$2:F77)</f>
        <v>17</v>
      </c>
      <c r="B19" s="105" t="s">
        <v>23</v>
      </c>
      <c r="C19" s="6" t="s">
        <v>27</v>
      </c>
      <c r="D19" s="6" t="s">
        <v>153</v>
      </c>
      <c r="E19" s="97">
        <v>300</v>
      </c>
      <c r="F19" s="14" cm="1">
        <f t="array" ref="F19">IF(G19&lt;6,SUM(E19:E19),SUM(LARGE(E19:E19,{1;2;3;4;5;6})))</f>
        <v>300</v>
      </c>
      <c r="G19" s="25">
        <f>COUNT(E19:E19)</f>
        <v>1</v>
      </c>
    </row>
    <row r="20" spans="1:7" x14ac:dyDescent="0.3">
      <c r="A20" s="125">
        <f>RANK(F20,$F$2:F78)</f>
        <v>19</v>
      </c>
      <c r="B20" s="105" t="s">
        <v>23</v>
      </c>
      <c r="C20" s="6" t="s">
        <v>40</v>
      </c>
      <c r="D20" s="6" t="s">
        <v>104</v>
      </c>
      <c r="E20" s="97">
        <v>250</v>
      </c>
      <c r="F20" s="14" cm="1">
        <f t="array" ref="F20">IF(G20&lt;6,SUM(E20:E20),SUM(LARGE(E20:E20,{1;2;3;4;5;6})))</f>
        <v>250</v>
      </c>
      <c r="G20" s="25">
        <f>COUNT(E20:E20)</f>
        <v>1</v>
      </c>
    </row>
    <row r="21" spans="1:7" x14ac:dyDescent="0.3">
      <c r="A21" s="125">
        <f>RANK(F21,$F$2:F79)</f>
        <v>19</v>
      </c>
      <c r="B21" s="105" t="s">
        <v>23</v>
      </c>
      <c r="C21" s="6" t="s">
        <v>25</v>
      </c>
      <c r="D21" s="6" t="s">
        <v>211</v>
      </c>
      <c r="E21" s="97">
        <v>250</v>
      </c>
      <c r="F21" s="14" cm="1">
        <f t="array" ref="F21">IF(G21&lt;6,SUM(E21:E21),SUM(LARGE(E21:E21,{1;2;3;4;5;6})))</f>
        <v>250</v>
      </c>
      <c r="G21" s="25">
        <f>COUNT(E21:E21)</f>
        <v>1</v>
      </c>
    </row>
    <row r="22" spans="1:7" x14ac:dyDescent="0.3">
      <c r="A22" s="125">
        <f>RANK(F22,$F$2:F80)</f>
        <v>21</v>
      </c>
      <c r="B22" s="105" t="s">
        <v>23</v>
      </c>
      <c r="C22" s="6" t="s">
        <v>28</v>
      </c>
      <c r="D22" s="6" t="s">
        <v>112</v>
      </c>
      <c r="E22" s="97">
        <v>215</v>
      </c>
      <c r="F22" s="14" cm="1">
        <f t="array" ref="F22">IF(G22&lt;6,SUM(E22:E22),SUM(LARGE(E22:E22,{1;2;3;4;5;6})))</f>
        <v>215</v>
      </c>
      <c r="G22" s="25">
        <f>COUNT(E22:E22)</f>
        <v>1</v>
      </c>
    </row>
    <row r="23" spans="1:7" x14ac:dyDescent="0.3">
      <c r="A23" s="125">
        <f>RANK(F23,$F$2:F81)</f>
        <v>21</v>
      </c>
      <c r="B23" s="105" t="s">
        <v>23</v>
      </c>
      <c r="C23" s="6" t="s">
        <v>24</v>
      </c>
      <c r="D23" s="6" t="s">
        <v>213</v>
      </c>
      <c r="E23" s="97">
        <v>215</v>
      </c>
      <c r="F23" s="14" cm="1">
        <f t="array" ref="F23">IF(G23&lt;6,SUM(E23:E23),SUM(LARGE(E23:E23,{1;2;3;4;5;6})))</f>
        <v>215</v>
      </c>
      <c r="G23" s="25">
        <f>COUNT(E23:E23)</f>
        <v>1</v>
      </c>
    </row>
    <row r="24" spans="1:7" x14ac:dyDescent="0.3">
      <c r="A24" s="125">
        <f>RANK(F24,$F$2:F82)</f>
        <v>23</v>
      </c>
      <c r="B24" s="105" t="s">
        <v>23</v>
      </c>
      <c r="C24" s="6" t="s">
        <v>40</v>
      </c>
      <c r="D24" s="6" t="s">
        <v>39</v>
      </c>
      <c r="E24" s="97">
        <v>190</v>
      </c>
      <c r="F24" s="14" cm="1">
        <f t="array" ref="F24">IF(G24&lt;6,SUM(E24:E24),SUM(LARGE(E24:E24,{1;2;3;4;5;6})))</f>
        <v>190</v>
      </c>
      <c r="G24" s="25">
        <f>COUNT(E24:E24)</f>
        <v>1</v>
      </c>
    </row>
    <row r="25" spans="1:7" x14ac:dyDescent="0.3">
      <c r="A25" s="125">
        <f>RANK(F25,$F$2:F83)</f>
        <v>23</v>
      </c>
      <c r="B25" s="105" t="s">
        <v>23</v>
      </c>
      <c r="C25" s="6" t="s">
        <v>81</v>
      </c>
      <c r="D25" s="6" t="s">
        <v>41</v>
      </c>
      <c r="E25" s="97">
        <v>190</v>
      </c>
      <c r="F25" s="14" cm="1">
        <f t="array" ref="F25">IF(G25&lt;6,SUM(E25:E25),SUM(LARGE(E25:E25,{1;2;3;4;5;6})))</f>
        <v>190</v>
      </c>
      <c r="G25" s="25">
        <f>COUNT(E25:E25)</f>
        <v>1</v>
      </c>
    </row>
    <row r="26" spans="1:7" x14ac:dyDescent="0.3">
      <c r="A26" s="125">
        <f>RANK(F26,$F$2:F84)</f>
        <v>25</v>
      </c>
      <c r="B26" s="105" t="s">
        <v>23</v>
      </c>
      <c r="C26" s="6" t="s">
        <v>27</v>
      </c>
      <c r="D26" s="6" t="s">
        <v>52</v>
      </c>
      <c r="E26" s="97">
        <v>160</v>
      </c>
      <c r="F26" s="14" cm="1">
        <f t="array" ref="F26">IF(G26&lt;6,SUM(E26:E26),SUM(LARGE(E26:E26,{1;2;3;4;5;6})))</f>
        <v>160</v>
      </c>
      <c r="G26" s="25">
        <f>COUNT(E26:E26)</f>
        <v>1</v>
      </c>
    </row>
    <row r="27" spans="1:7" x14ac:dyDescent="0.3">
      <c r="A27" s="125">
        <f>RANK(F27,$F$2:F85)</f>
        <v>25</v>
      </c>
      <c r="B27" s="105" t="s">
        <v>23</v>
      </c>
      <c r="C27" s="6" t="s">
        <v>24</v>
      </c>
      <c r="D27" s="6" t="s">
        <v>130</v>
      </c>
      <c r="E27" s="97">
        <v>160</v>
      </c>
      <c r="F27" s="14" cm="1">
        <f t="array" ref="F27">IF(G27&lt;6,SUM(E27:E27),SUM(LARGE(E27:E27,{1;2;3;4;5;6})))</f>
        <v>160</v>
      </c>
      <c r="G27" s="25">
        <f>COUNT(E27:E27)</f>
        <v>1</v>
      </c>
    </row>
    <row r="28" spans="1:7" x14ac:dyDescent="0.3">
      <c r="A28" s="125">
        <f>RANK(F28,$F$2:F86)</f>
        <v>25</v>
      </c>
      <c r="B28" s="105" t="s">
        <v>23</v>
      </c>
      <c r="C28" s="6" t="s">
        <v>24</v>
      </c>
      <c r="D28" s="6" t="s">
        <v>122</v>
      </c>
      <c r="E28" s="97">
        <v>160</v>
      </c>
      <c r="F28" s="14" cm="1">
        <f t="array" ref="F28">IF(G28&lt;6,SUM(E28:E28),SUM(LARGE(E28:E28,{1;2;3;4;5;6})))</f>
        <v>160</v>
      </c>
      <c r="G28" s="25">
        <f>COUNT(E28:E28)</f>
        <v>1</v>
      </c>
    </row>
    <row r="29" spans="1:7" x14ac:dyDescent="0.3">
      <c r="A29" s="125">
        <f>RANK(F29,$F$2:F87)</f>
        <v>25</v>
      </c>
      <c r="B29" s="105" t="s">
        <v>23</v>
      </c>
      <c r="C29" s="6" t="s">
        <v>45</v>
      </c>
      <c r="D29" s="6" t="s">
        <v>71</v>
      </c>
      <c r="E29" s="97">
        <v>160</v>
      </c>
      <c r="F29" s="14" cm="1">
        <f t="array" ref="F29">IF(G29&lt;6,SUM(E29:E29),SUM(LARGE(E29:E29,{1;2;3;4;5;6})))</f>
        <v>160</v>
      </c>
      <c r="G29" s="25">
        <f>COUNT(E29:E29)</f>
        <v>1</v>
      </c>
    </row>
    <row r="30" spans="1:7" x14ac:dyDescent="0.3">
      <c r="A30" s="125">
        <f>RANK(F30,$F$2:F88)</f>
        <v>29</v>
      </c>
      <c r="B30" s="105" t="s">
        <v>23</v>
      </c>
      <c r="C30" s="6" t="s">
        <v>24</v>
      </c>
      <c r="D30" s="6" t="s">
        <v>55</v>
      </c>
      <c r="E30" s="97">
        <v>130</v>
      </c>
      <c r="F30" s="14" cm="1">
        <f t="array" ref="F30">IF(G30&lt;6,SUM(E30:E30),SUM(LARGE(E30:E30,{1;2;3;4;5;6})))</f>
        <v>130</v>
      </c>
      <c r="G30" s="25">
        <f>COUNT(E30:E30)</f>
        <v>1</v>
      </c>
    </row>
    <row r="31" spans="1:7" x14ac:dyDescent="0.3">
      <c r="A31" s="125">
        <f>RANK(F31,$F$2:F89)</f>
        <v>29</v>
      </c>
      <c r="B31" s="105" t="s">
        <v>23</v>
      </c>
      <c r="C31" s="6" t="s">
        <v>24</v>
      </c>
      <c r="D31" s="6" t="s">
        <v>35</v>
      </c>
      <c r="E31" s="97">
        <v>130</v>
      </c>
      <c r="F31" s="14" cm="1">
        <f t="array" ref="F31">IF(G31&lt;6,SUM(E31:E31),SUM(LARGE(E31:E31,{1;2;3;4;5;6})))</f>
        <v>130</v>
      </c>
      <c r="G31" s="25">
        <f>COUNT(E31:E31)</f>
        <v>1</v>
      </c>
    </row>
    <row r="32" spans="1:7" x14ac:dyDescent="0.3">
      <c r="A32" s="125">
        <f>RANK(F32,$F$2:F90)</f>
        <v>31</v>
      </c>
      <c r="B32" s="105" t="s">
        <v>23</v>
      </c>
      <c r="C32" s="6" t="s">
        <v>157</v>
      </c>
      <c r="D32" s="6" t="s">
        <v>186</v>
      </c>
      <c r="E32" s="97">
        <v>100</v>
      </c>
      <c r="F32" s="14" cm="1">
        <f t="array" ref="F32">IF(G32&lt;6,SUM(E32:E32),SUM(LARGE(E32:E32,{1;2;3;4;5;6})))</f>
        <v>100</v>
      </c>
      <c r="G32" s="25">
        <f>COUNT(E32:E32)</f>
        <v>1</v>
      </c>
    </row>
    <row r="33" spans="1:7" x14ac:dyDescent="0.3">
      <c r="A33" s="125">
        <f>RANK(F33,$F$2:F91)</f>
        <v>31</v>
      </c>
      <c r="B33" s="105" t="s">
        <v>23</v>
      </c>
      <c r="C33" s="6" t="s">
        <v>24</v>
      </c>
      <c r="D33" s="6" t="s">
        <v>86</v>
      </c>
      <c r="E33" s="97">
        <v>100</v>
      </c>
      <c r="F33" s="14" cm="1">
        <f t="array" ref="F33">IF(G33&lt;6,SUM(E33:E33),SUM(LARGE(E33:E33,{1;2;3;4;5;6})))</f>
        <v>100</v>
      </c>
      <c r="G33" s="25">
        <f>COUNT(E33:E33)</f>
        <v>1</v>
      </c>
    </row>
    <row r="34" spans="1:7" x14ac:dyDescent="0.3">
      <c r="A34" s="125">
        <f>RANK(F34,$F$2:F92)</f>
        <v>33</v>
      </c>
      <c r="B34" s="105" t="s">
        <v>23</v>
      </c>
      <c r="C34" s="6" t="s">
        <v>25</v>
      </c>
      <c r="D34" s="6" t="s">
        <v>168</v>
      </c>
      <c r="E34" s="97">
        <v>80</v>
      </c>
      <c r="F34" s="14" cm="1">
        <f t="array" ref="F34">IF(G34&lt;6,SUM(E34:E34),SUM(LARGE(E34:E34,{1;2;3;4;5;6})))</f>
        <v>80</v>
      </c>
      <c r="G34" s="25">
        <f>COUNT(E34:E34)</f>
        <v>1</v>
      </c>
    </row>
    <row r="35" spans="1:7" x14ac:dyDescent="0.3">
      <c r="A35" s="125">
        <f>RANK(F35,$F$2:F93)</f>
        <v>33</v>
      </c>
      <c r="B35" s="105" t="s">
        <v>23</v>
      </c>
      <c r="C35" s="6" t="s">
        <v>157</v>
      </c>
      <c r="D35" s="6" t="s">
        <v>143</v>
      </c>
      <c r="E35" s="97">
        <v>80</v>
      </c>
      <c r="F35" s="14" cm="1">
        <f t="array" ref="F35">IF(G35&lt;6,SUM(E35:E35),SUM(LARGE(E35:E35,{1;2;3;4;5;6})))</f>
        <v>80</v>
      </c>
      <c r="G35" s="25">
        <f>COUNT(E35:E35)</f>
        <v>1</v>
      </c>
    </row>
    <row r="36" spans="1:7" x14ac:dyDescent="0.3">
      <c r="A36" s="125">
        <f>RANK(F36,$F$2:F94)</f>
        <v>35</v>
      </c>
      <c r="B36" s="105" t="s">
        <v>23</v>
      </c>
      <c r="C36" s="6" t="s">
        <v>28</v>
      </c>
      <c r="D36" s="6" t="s">
        <v>177</v>
      </c>
      <c r="E36" s="97">
        <v>70</v>
      </c>
      <c r="F36" s="14" cm="1">
        <f t="array" ref="F36">IF(G36&lt;6,SUM(E36:E36),SUM(LARGE(E36:E36,{1;2;3;4;5;6})))</f>
        <v>70</v>
      </c>
      <c r="G36" s="25">
        <f>COUNT(E36:E36)</f>
        <v>1</v>
      </c>
    </row>
    <row r="37" spans="1:7" x14ac:dyDescent="0.3">
      <c r="A37" s="125">
        <f>RANK(F37,$F$2:F95)</f>
        <v>35</v>
      </c>
      <c r="B37" s="105" t="s">
        <v>23</v>
      </c>
      <c r="C37" s="6" t="s">
        <v>28</v>
      </c>
      <c r="D37" s="6" t="s">
        <v>176</v>
      </c>
      <c r="E37" s="97">
        <v>70</v>
      </c>
      <c r="F37" s="14" cm="1">
        <f t="array" ref="F37">IF(G37&lt;6,SUM(E37:E37),SUM(LARGE(E37:E37,{1;2;3;4;5;6})))</f>
        <v>70</v>
      </c>
      <c r="G37" s="25">
        <f>COUNT(E37:E37)</f>
        <v>1</v>
      </c>
    </row>
    <row r="38" spans="1:7" x14ac:dyDescent="0.3">
      <c r="A38" s="125">
        <f>RANK(F38,$F$2:F96)</f>
        <v>37</v>
      </c>
      <c r="B38" s="105" t="s">
        <v>23</v>
      </c>
      <c r="C38" s="6" t="s">
        <v>28</v>
      </c>
      <c r="D38" s="6" t="s">
        <v>68</v>
      </c>
      <c r="E38" s="98">
        <v>0</v>
      </c>
      <c r="F38" s="14" cm="1">
        <f t="array" ref="F38">IF(G38&lt;6,SUM(E38:E38),SUM(LARGE(E38:E38,{1;2;3;4;5;6})))</f>
        <v>0</v>
      </c>
      <c r="G38" s="25">
        <f>COUNT(E38:E38)</f>
        <v>1</v>
      </c>
    </row>
    <row r="39" spans="1:7" x14ac:dyDescent="0.3">
      <c r="A39" s="125">
        <f>RANK(F39,$F$2:F97)</f>
        <v>37</v>
      </c>
      <c r="B39" s="105" t="s">
        <v>23</v>
      </c>
      <c r="C39" s="6"/>
      <c r="D39" s="6" t="s">
        <v>10</v>
      </c>
      <c r="E39" s="98">
        <v>0</v>
      </c>
      <c r="F39" s="14" cm="1">
        <f t="array" ref="F39">IF(G39&lt;6,SUM(E39:E39),SUM(LARGE(E39:E39,{1;2;3;4;5;6})))</f>
        <v>0</v>
      </c>
      <c r="G39" s="25">
        <f>COUNT(E39:E39)</f>
        <v>1</v>
      </c>
    </row>
    <row r="40" spans="1:7" x14ac:dyDescent="0.3">
      <c r="A40" s="125">
        <f>RANK(F40,$F$2:F98)</f>
        <v>37</v>
      </c>
      <c r="B40" s="105" t="s">
        <v>23</v>
      </c>
      <c r="C40" s="6" t="s">
        <v>28</v>
      </c>
      <c r="D40" s="6" t="s">
        <v>103</v>
      </c>
      <c r="E40" s="98">
        <v>0</v>
      </c>
      <c r="F40" s="14" cm="1">
        <f t="array" ref="F40">IF(G40&lt;6,SUM(E40:E40),SUM(LARGE(E40:E40,{1;2;3;4;5;6})))</f>
        <v>0</v>
      </c>
      <c r="G40" s="25">
        <f>COUNT(E40:E40)</f>
        <v>1</v>
      </c>
    </row>
    <row r="41" spans="1:7" x14ac:dyDescent="0.3">
      <c r="A41" s="125">
        <f>RANK(F41,$F$2:F99)</f>
        <v>37</v>
      </c>
      <c r="B41" s="105" t="s">
        <v>23</v>
      </c>
      <c r="C41" s="6" t="s">
        <v>40</v>
      </c>
      <c r="D41" s="6" t="s">
        <v>144</v>
      </c>
      <c r="E41" s="98">
        <v>0</v>
      </c>
      <c r="F41" s="14" cm="1">
        <f t="array" ref="F41">IF(G41&lt;6,SUM(E41:E41),SUM(LARGE(E41:E41,{1;2;3;4;5;6})))</f>
        <v>0</v>
      </c>
      <c r="G41" s="25">
        <f>COUNT(E41:E41)</f>
        <v>1</v>
      </c>
    </row>
    <row r="42" spans="1:7" x14ac:dyDescent="0.3">
      <c r="A42" s="125">
        <f>RANK(F42,$F$2:F100)</f>
        <v>37</v>
      </c>
      <c r="B42" s="105" t="s">
        <v>23</v>
      </c>
      <c r="C42" s="6" t="s">
        <v>40</v>
      </c>
      <c r="D42" s="6" t="s">
        <v>53</v>
      </c>
      <c r="E42" s="98">
        <v>0</v>
      </c>
      <c r="F42" s="14" cm="1">
        <f t="array" ref="F42">IF(G42&lt;6,SUM(E42:E42),SUM(LARGE(E42:E42,{1;2;3;4;5;6})))</f>
        <v>0</v>
      </c>
      <c r="G42" s="25">
        <f>COUNT(E42:E42)</f>
        <v>1</v>
      </c>
    </row>
    <row r="43" spans="1:7" x14ac:dyDescent="0.3">
      <c r="A43" s="125">
        <f>RANK(F43,$F$2:F101)</f>
        <v>37</v>
      </c>
      <c r="B43" s="105" t="s">
        <v>23</v>
      </c>
      <c r="C43" s="6" t="s">
        <v>28</v>
      </c>
      <c r="D43" s="6" t="s">
        <v>95</v>
      </c>
      <c r="E43" s="98">
        <v>0</v>
      </c>
      <c r="F43" s="14" cm="1">
        <f t="array" ref="F43">IF(G43&lt;6,SUM(E43:E43),SUM(LARGE(E43:E43,{1;2;3;4;5;6})))</f>
        <v>0</v>
      </c>
      <c r="G43" s="25">
        <f>COUNT(E43:E43)</f>
        <v>1</v>
      </c>
    </row>
  </sheetData>
  <autoFilter ref="A1:G1" xr:uid="{00000000-0001-0000-0200-000000000000}">
    <sortState xmlns:xlrd2="http://schemas.microsoft.com/office/spreadsheetml/2017/richdata2" ref="A2:G387">
      <sortCondition descending="1" ref="F1"/>
    </sortState>
  </autoFilter>
  <phoneticPr fontId="1" type="noConversion"/>
  <conditionalFormatting sqref="D1:D1048576">
    <cfRule type="duplicateValues" dxfId="33" priority="1"/>
    <cfRule type="duplicateValues" dxfId="32" priority="684"/>
  </conditionalFormatting>
  <conditionalFormatting sqref="D23">
    <cfRule type="duplicateValues" dxfId="31" priority="3"/>
    <cfRule type="duplicateValues" dxfId="30" priority="4"/>
  </conditionalFormatting>
  <conditionalFormatting sqref="D1:D22 D24:D1048576">
    <cfRule type="duplicateValues" dxfId="29" priority="779"/>
    <cfRule type="duplicateValues" dxfId="28" priority="780"/>
  </conditionalFormatting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9"/>
  <sheetViews>
    <sheetView zoomScaleNormal="100" zoomScaleSheetLayoutView="50" workbookViewId="0">
      <pane ySplit="1" topLeftCell="A2" activePane="bottomLeft" state="frozen"/>
      <selection activeCell="D139" sqref="D139"/>
      <selection pane="bottomLeft" activeCell="F1" sqref="F1"/>
    </sheetView>
  </sheetViews>
  <sheetFormatPr defaultColWidth="9.109375" defaultRowHeight="13.8" x14ac:dyDescent="0.3"/>
  <cols>
    <col min="1" max="1" width="5.109375" style="93" bestFit="1" customWidth="1"/>
    <col min="2" max="2" width="6.5546875" style="106" customWidth="1"/>
    <col min="3" max="3" width="16" style="3" customWidth="1"/>
    <col min="4" max="4" width="23.5546875" style="3" customWidth="1"/>
    <col min="5" max="5" width="11.33203125" style="3" customWidth="1"/>
    <col min="6" max="6" width="9.109375" style="3" customWidth="1"/>
    <col min="7" max="7" width="9" style="3" customWidth="1"/>
    <col min="8" max="16" width="9.109375" style="3" customWidth="1"/>
    <col min="17" max="20" width="6.5546875" style="3" customWidth="1"/>
    <col min="21" max="16384" width="9.109375" style="3"/>
  </cols>
  <sheetData>
    <row r="1" spans="1:25" s="12" customFormat="1" ht="52.5" customHeight="1" x14ac:dyDescent="0.3">
      <c r="A1" s="108" t="s">
        <v>5</v>
      </c>
      <c r="B1" s="90" t="s">
        <v>22</v>
      </c>
      <c r="C1" s="90" t="s">
        <v>21</v>
      </c>
      <c r="D1" s="24" t="s">
        <v>0</v>
      </c>
      <c r="E1" s="90" t="s">
        <v>203</v>
      </c>
      <c r="F1" s="90" t="s">
        <v>225</v>
      </c>
      <c r="G1" s="90" t="s">
        <v>14</v>
      </c>
      <c r="R1" s="94"/>
      <c r="T1" s="94"/>
      <c r="U1" s="95"/>
      <c r="V1" s="95"/>
      <c r="W1" s="95"/>
      <c r="X1" s="95"/>
      <c r="Y1" s="95"/>
    </row>
    <row r="2" spans="1:25" x14ac:dyDescent="0.3">
      <c r="A2" s="125">
        <f>RANK(F2,$F$2:F60)</f>
        <v>1</v>
      </c>
      <c r="B2" s="105" t="s">
        <v>23</v>
      </c>
      <c r="C2" s="6" t="s">
        <v>25</v>
      </c>
      <c r="D2" s="1" t="s">
        <v>58</v>
      </c>
      <c r="E2" s="97">
        <v>660</v>
      </c>
      <c r="F2" s="14" cm="1">
        <f t="array" ref="F2">IF(G2&lt;6,SUM(E2:E2),SUM(LARGE(E2:E2,{1;2;3;4;5;6})))</f>
        <v>660</v>
      </c>
      <c r="G2" s="25">
        <f>COUNT(E2:E2)</f>
        <v>1</v>
      </c>
    </row>
    <row r="3" spans="1:25" x14ac:dyDescent="0.3">
      <c r="A3" s="125">
        <f>RANK(F3,$F$2:F61)</f>
        <v>1</v>
      </c>
      <c r="B3" s="105" t="s">
        <v>23</v>
      </c>
      <c r="C3" s="6" t="s">
        <v>27</v>
      </c>
      <c r="D3" s="6" t="s">
        <v>34</v>
      </c>
      <c r="E3" s="97">
        <v>660</v>
      </c>
      <c r="F3" s="14" cm="1">
        <f t="array" ref="F3">IF(G3&lt;6,SUM(E3:E3),SUM(LARGE(E3:E3,{1;2;3;4;5;6})))</f>
        <v>660</v>
      </c>
      <c r="G3" s="25">
        <f>COUNT(E3:E3)</f>
        <v>1</v>
      </c>
    </row>
    <row r="4" spans="1:25" x14ac:dyDescent="0.3">
      <c r="A4" s="125">
        <f>RANK(F4,$F$2:F62)</f>
        <v>3</v>
      </c>
      <c r="B4" s="105" t="s">
        <v>23</v>
      </c>
      <c r="C4" s="6" t="s">
        <v>45</v>
      </c>
      <c r="D4" s="6" t="s">
        <v>125</v>
      </c>
      <c r="E4" s="97">
        <v>560</v>
      </c>
      <c r="F4" s="14" cm="1">
        <f t="array" ref="F4">IF(G4&lt;6,SUM(E4:E4),SUM(LARGE(E4:E4,{1;2;3;4;5;6})))</f>
        <v>560</v>
      </c>
      <c r="G4" s="25">
        <f>COUNT(E4:E4)</f>
        <v>1</v>
      </c>
    </row>
    <row r="5" spans="1:25" x14ac:dyDescent="0.3">
      <c r="A5" s="125">
        <f>RANK(F5,$F$2:F63)</f>
        <v>3</v>
      </c>
      <c r="B5" s="105" t="s">
        <v>23</v>
      </c>
      <c r="C5" s="6" t="s">
        <v>29</v>
      </c>
      <c r="D5" s="6" t="s">
        <v>47</v>
      </c>
      <c r="E5" s="97">
        <v>560</v>
      </c>
      <c r="F5" s="14" cm="1">
        <f t="array" ref="F5">IF(G5&lt;6,SUM(E5:E5),SUM(LARGE(E5:E5,{1;2;3;4;5;6})))</f>
        <v>560</v>
      </c>
      <c r="G5" s="25">
        <f>COUNT(E5:E5)</f>
        <v>1</v>
      </c>
    </row>
    <row r="6" spans="1:25" x14ac:dyDescent="0.3">
      <c r="A6" s="125">
        <f>RANK(F6,$F$2:F64)</f>
        <v>5</v>
      </c>
      <c r="B6" s="105" t="s">
        <v>23</v>
      </c>
      <c r="C6" s="6" t="s">
        <v>28</v>
      </c>
      <c r="D6" s="6" t="s">
        <v>132</v>
      </c>
      <c r="E6" s="97">
        <v>300</v>
      </c>
      <c r="F6" s="14" cm="1">
        <f t="array" ref="F6">IF(G6&lt;6,SUM(E6:E6),SUM(LARGE(E6:E6,{1;2;3;4;5;6})))</f>
        <v>300</v>
      </c>
      <c r="G6" s="25">
        <f>COUNT(E6:E6)</f>
        <v>1</v>
      </c>
    </row>
    <row r="7" spans="1:25" x14ac:dyDescent="0.3">
      <c r="A7" s="125">
        <f>RANK(F7,$F$2:F65)</f>
        <v>5</v>
      </c>
      <c r="B7" s="105" t="s">
        <v>23</v>
      </c>
      <c r="C7" s="6" t="s">
        <v>28</v>
      </c>
      <c r="D7" s="6" t="s">
        <v>70</v>
      </c>
      <c r="E7" s="97">
        <v>300</v>
      </c>
      <c r="F7" s="14" cm="1">
        <f t="array" ref="F7">IF(G7&lt;6,SUM(E7:E7),SUM(LARGE(E7:E7,{1;2;3;4;5;6})))</f>
        <v>300</v>
      </c>
      <c r="G7" s="25">
        <f>COUNT(E7:E7)</f>
        <v>1</v>
      </c>
    </row>
    <row r="8" spans="1:25" ht="13.5" customHeight="1" x14ac:dyDescent="0.3">
      <c r="A8" s="125">
        <f>RANK(F8,$F$2:F66)</f>
        <v>7</v>
      </c>
      <c r="B8" s="105" t="s">
        <v>23</v>
      </c>
      <c r="C8" s="6" t="s">
        <v>28</v>
      </c>
      <c r="D8" s="6" t="s">
        <v>108</v>
      </c>
      <c r="E8" s="97">
        <v>250</v>
      </c>
      <c r="F8" s="14" cm="1">
        <f t="array" ref="F8">IF(G8&lt;6,SUM(E8:E8),SUM(LARGE(E8:E8,{1;2;3;4;5;6})))</f>
        <v>250</v>
      </c>
      <c r="G8" s="25">
        <f>COUNT(E8:E8)</f>
        <v>1</v>
      </c>
    </row>
    <row r="9" spans="1:25" x14ac:dyDescent="0.3">
      <c r="A9" s="125">
        <f>RANK(F9,$F$2:F67)</f>
        <v>7</v>
      </c>
      <c r="B9" s="105" t="s">
        <v>23</v>
      </c>
      <c r="C9" s="6" t="s">
        <v>28</v>
      </c>
      <c r="D9" s="1" t="s">
        <v>120</v>
      </c>
      <c r="E9" s="97">
        <v>250</v>
      </c>
      <c r="F9" s="14" cm="1">
        <f t="array" ref="F9">IF(G9&lt;6,SUM(E9:E9),SUM(LARGE(E9:E9,{1;2;3;4;5;6})))</f>
        <v>250</v>
      </c>
      <c r="G9" s="25">
        <f>COUNT(E9:E9)</f>
        <v>1</v>
      </c>
    </row>
    <row r="10" spans="1:25" x14ac:dyDescent="0.3">
      <c r="A10" s="125">
        <f>RANK(F10,$F$2:F68)</f>
        <v>9</v>
      </c>
      <c r="B10" s="105" t="s">
        <v>23</v>
      </c>
      <c r="C10" s="6" t="s">
        <v>31</v>
      </c>
      <c r="D10" s="6" t="s">
        <v>131</v>
      </c>
      <c r="E10" s="97">
        <v>215</v>
      </c>
      <c r="F10" s="14" cm="1">
        <f t="array" ref="F10">IF(G10&lt;6,SUM(E10:E10),SUM(LARGE(E10:E10,{1;2;3;4;5;6})))</f>
        <v>215</v>
      </c>
      <c r="G10" s="25">
        <f>COUNT(E10:E10)</f>
        <v>1</v>
      </c>
    </row>
    <row r="11" spans="1:25" x14ac:dyDescent="0.3">
      <c r="A11" s="125">
        <f>RANK(F11,$F$2:F69)</f>
        <v>9</v>
      </c>
      <c r="B11" s="105" t="s">
        <v>23</v>
      </c>
      <c r="C11" s="6" t="s">
        <v>31</v>
      </c>
      <c r="D11" s="6" t="s">
        <v>222</v>
      </c>
      <c r="E11" s="97">
        <v>215</v>
      </c>
      <c r="F11" s="14" cm="1">
        <f t="array" ref="F11">IF(G11&lt;6,SUM(E11:E11),SUM(LARGE(E11:E11,{1;2;3;4;5;6})))</f>
        <v>215</v>
      </c>
      <c r="G11" s="25">
        <f>COUNT(E11:E11)</f>
        <v>1</v>
      </c>
    </row>
    <row r="12" spans="1:25" x14ac:dyDescent="0.3">
      <c r="A12" s="125">
        <f>RANK(F12,$F$2:F70)</f>
        <v>11</v>
      </c>
      <c r="B12" s="105" t="s">
        <v>23</v>
      </c>
      <c r="C12" s="6"/>
      <c r="D12" s="6" t="s">
        <v>194</v>
      </c>
      <c r="E12" s="97">
        <v>190</v>
      </c>
      <c r="F12" s="14" cm="1">
        <f t="array" ref="F12">IF(G12&lt;6,SUM(E12:E12),SUM(LARGE(E12:E12,{1;2;3;4;5;6})))</f>
        <v>190</v>
      </c>
      <c r="G12" s="25">
        <f>COUNT(E12:E12)</f>
        <v>1</v>
      </c>
    </row>
    <row r="13" spans="1:25" x14ac:dyDescent="0.3">
      <c r="A13" s="125">
        <f>RANK(F13,$F$2:F71)</f>
        <v>11</v>
      </c>
      <c r="B13" s="105" t="s">
        <v>23</v>
      </c>
      <c r="C13" s="6" t="s">
        <v>24</v>
      </c>
      <c r="D13" s="6" t="s">
        <v>160</v>
      </c>
      <c r="E13" s="97">
        <v>190</v>
      </c>
      <c r="F13" s="14" cm="1">
        <f t="array" ref="F13">IF(G13&lt;6,SUM(E13:E13),SUM(LARGE(E13:E13,{1;2;3;4;5;6})))</f>
        <v>190</v>
      </c>
      <c r="G13" s="25">
        <f>COUNT(E13:E13)</f>
        <v>1</v>
      </c>
    </row>
    <row r="14" spans="1:25" x14ac:dyDescent="0.3">
      <c r="A14" s="125">
        <f>RANK(F14,$F$2:F72)</f>
        <v>13</v>
      </c>
      <c r="B14" s="105" t="s">
        <v>23</v>
      </c>
      <c r="C14" s="6" t="s">
        <v>157</v>
      </c>
      <c r="D14" s="6" t="s">
        <v>94</v>
      </c>
      <c r="E14" s="97">
        <v>160</v>
      </c>
      <c r="F14" s="14" cm="1">
        <f t="array" ref="F14">IF(G14&lt;6,SUM(E14:E14),SUM(LARGE(E14:E14,{1;2;3;4;5;6})))</f>
        <v>160</v>
      </c>
      <c r="G14" s="25">
        <f>COUNT(E14:E14)</f>
        <v>1</v>
      </c>
    </row>
    <row r="15" spans="1:25" x14ac:dyDescent="0.3">
      <c r="A15" s="125">
        <f>RANK(F15,$F$2:F73)</f>
        <v>13</v>
      </c>
      <c r="B15" s="105" t="s">
        <v>23</v>
      </c>
      <c r="C15" s="6" t="s">
        <v>157</v>
      </c>
      <c r="D15" s="6" t="s">
        <v>93</v>
      </c>
      <c r="E15" s="97">
        <v>160</v>
      </c>
      <c r="F15" s="14" cm="1">
        <f t="array" ref="F15">IF(G15&lt;6,SUM(E15:E15),SUM(LARGE(E15:E15,{1;2;3;4;5;6})))</f>
        <v>160</v>
      </c>
      <c r="G15" s="25">
        <f>COUNT(E15:E15)</f>
        <v>1</v>
      </c>
    </row>
    <row r="16" spans="1:25" x14ac:dyDescent="0.3">
      <c r="A16" s="125">
        <f>RANK(F16,$F$2:F74)</f>
        <v>15</v>
      </c>
      <c r="B16" s="105" t="s">
        <v>23</v>
      </c>
      <c r="C16" s="6" t="s">
        <v>62</v>
      </c>
      <c r="D16" s="1" t="s">
        <v>123</v>
      </c>
      <c r="E16" s="97">
        <v>130</v>
      </c>
      <c r="F16" s="14" cm="1">
        <f t="array" ref="F16">IF(G16&lt;6,SUM(E16:E16),SUM(LARGE(E16:E16,{1;2;3;4;5;6})))</f>
        <v>130</v>
      </c>
      <c r="G16" s="25">
        <f>COUNT(E16:E16)</f>
        <v>1</v>
      </c>
    </row>
    <row r="17" spans="1:7" x14ac:dyDescent="0.3">
      <c r="A17" s="125">
        <f>RANK(F17,$F$2:F75)</f>
        <v>15</v>
      </c>
      <c r="B17" s="105" t="s">
        <v>23</v>
      </c>
      <c r="C17" s="6" t="s">
        <v>62</v>
      </c>
      <c r="D17" s="1" t="s">
        <v>54</v>
      </c>
      <c r="E17" s="97">
        <v>130</v>
      </c>
      <c r="F17" s="14" cm="1">
        <f t="array" ref="F17">IF(G17&lt;6,SUM(E17:E17),SUM(LARGE(E17:E17,{1;2;3;4;5;6})))</f>
        <v>130</v>
      </c>
      <c r="G17" s="25">
        <f>COUNT(E17:E17)</f>
        <v>1</v>
      </c>
    </row>
    <row r="18" spans="1:7" x14ac:dyDescent="0.3">
      <c r="A18" s="125">
        <f>RANK(F18,$F$2:F76)</f>
        <v>17</v>
      </c>
      <c r="B18" s="105" t="s">
        <v>23</v>
      </c>
      <c r="C18" s="6" t="s">
        <v>25</v>
      </c>
      <c r="D18" s="6" t="s">
        <v>87</v>
      </c>
      <c r="E18" s="97">
        <v>100</v>
      </c>
      <c r="F18" s="14" cm="1">
        <f t="array" ref="F18">IF(G18&lt;6,SUM(E18:E18),SUM(LARGE(E18:E18,{1;2;3;4;5;6})))</f>
        <v>100</v>
      </c>
      <c r="G18" s="25">
        <f>COUNT(E18:E18)</f>
        <v>1</v>
      </c>
    </row>
    <row r="19" spans="1:7" x14ac:dyDescent="0.3">
      <c r="A19" s="125">
        <f>RANK(F19,$F$2:F77)</f>
        <v>17</v>
      </c>
      <c r="B19" s="105" t="s">
        <v>23</v>
      </c>
      <c r="C19" s="6" t="s">
        <v>25</v>
      </c>
      <c r="D19" s="6" t="s">
        <v>133</v>
      </c>
      <c r="E19" s="97">
        <v>100</v>
      </c>
      <c r="F19" s="14" cm="1">
        <f t="array" ref="F19">IF(G19&lt;6,SUM(E19:E19),SUM(LARGE(E19:E19,{1;2;3;4;5;6})))</f>
        <v>100</v>
      </c>
      <c r="G19" s="25">
        <f>COUNT(E19:E19)</f>
        <v>1</v>
      </c>
    </row>
    <row r="20" spans="1:7" x14ac:dyDescent="0.3">
      <c r="A20" s="125">
        <f>RANK(F20,$F$2:F78)</f>
        <v>19</v>
      </c>
      <c r="B20" s="105" t="s">
        <v>23</v>
      </c>
      <c r="C20" s="6" t="s">
        <v>151</v>
      </c>
      <c r="D20" s="1" t="s">
        <v>46</v>
      </c>
      <c r="E20" s="97">
        <v>80</v>
      </c>
      <c r="F20" s="14" cm="1">
        <f t="array" ref="F20">IF(G20&lt;6,SUM(E20:E20),SUM(LARGE(E20:E20,{1;2;3;4;5;6})))</f>
        <v>80</v>
      </c>
      <c r="G20" s="25">
        <f>COUNT(E20:E20)</f>
        <v>1</v>
      </c>
    </row>
    <row r="21" spans="1:7" x14ac:dyDescent="0.3">
      <c r="A21" s="125">
        <f>RANK(F21,$F$2:F79)</f>
        <v>19</v>
      </c>
      <c r="B21" s="105" t="s">
        <v>23</v>
      </c>
      <c r="C21" s="6" t="s">
        <v>151</v>
      </c>
      <c r="D21" s="1" t="s">
        <v>201</v>
      </c>
      <c r="E21" s="97">
        <v>80</v>
      </c>
      <c r="F21" s="14" cm="1">
        <f t="array" ref="F21">IF(G21&lt;6,SUM(E21:E21),SUM(LARGE(E21:E21,{1;2;3;4;5;6})))</f>
        <v>80</v>
      </c>
      <c r="G21" s="25">
        <f>COUNT(E21:E21)</f>
        <v>1</v>
      </c>
    </row>
    <row r="22" spans="1:7" x14ac:dyDescent="0.3">
      <c r="A22" s="125">
        <f>RANK(F22,$F$2:F80)</f>
        <v>21</v>
      </c>
      <c r="B22" s="105" t="s">
        <v>23</v>
      </c>
      <c r="C22" s="6" t="s">
        <v>24</v>
      </c>
      <c r="D22" s="1" t="s">
        <v>129</v>
      </c>
      <c r="E22" s="97">
        <v>70</v>
      </c>
      <c r="F22" s="14" cm="1">
        <f t="array" ref="F22">IF(G22&lt;6,SUM(E22:E22),SUM(LARGE(E22:E22,{1;2;3;4;5;6})))</f>
        <v>70</v>
      </c>
      <c r="G22" s="25">
        <f>COUNT(E22:E22)</f>
        <v>1</v>
      </c>
    </row>
    <row r="23" spans="1:7" x14ac:dyDescent="0.3">
      <c r="A23" s="125">
        <f>RANK(F23,$F$2:F81)</f>
        <v>21</v>
      </c>
      <c r="B23" s="105" t="s">
        <v>23</v>
      </c>
      <c r="C23" s="6" t="s">
        <v>24</v>
      </c>
      <c r="D23" s="6" t="s">
        <v>171</v>
      </c>
      <c r="E23" s="97">
        <v>70</v>
      </c>
      <c r="F23" s="14" cm="1">
        <f t="array" ref="F23">IF(G23&lt;6,SUM(E23:E23),SUM(LARGE(E23:E23,{1;2;3;4;5;6})))</f>
        <v>70</v>
      </c>
      <c r="G23" s="25">
        <f>COUNT(E23:E23)</f>
        <v>1</v>
      </c>
    </row>
    <row r="24" spans="1:7" x14ac:dyDescent="0.3">
      <c r="A24" s="125">
        <f>RANK(F24,$F$2:F82)</f>
        <v>23</v>
      </c>
      <c r="B24" s="105" t="s">
        <v>23</v>
      </c>
      <c r="C24" s="6" t="s">
        <v>30</v>
      </c>
      <c r="D24" s="6" t="s">
        <v>65</v>
      </c>
      <c r="E24" s="97">
        <v>55</v>
      </c>
      <c r="F24" s="14" cm="1">
        <f t="array" ref="F24">IF(G24&lt;6,SUM(E24:E24),SUM(LARGE(E24:E24,{1;2;3;4;5;6})))</f>
        <v>55</v>
      </c>
      <c r="G24" s="25">
        <f>COUNT(E24:E24)</f>
        <v>1</v>
      </c>
    </row>
    <row r="25" spans="1:7" x14ac:dyDescent="0.3">
      <c r="A25" s="125">
        <f>RANK(F25,$F$2:F83)</f>
        <v>23</v>
      </c>
      <c r="B25" s="105" t="s">
        <v>23</v>
      </c>
      <c r="C25" s="6" t="s">
        <v>30</v>
      </c>
      <c r="D25" s="6" t="s">
        <v>101</v>
      </c>
      <c r="E25" s="97">
        <v>55</v>
      </c>
      <c r="F25" s="14" cm="1">
        <f t="array" ref="F25">IF(G25&lt;6,SUM(E25:E25),SUM(LARGE(E25:E25,{1;2;3;4;5;6})))</f>
        <v>55</v>
      </c>
      <c r="G25" s="25">
        <f>COUNT(E25:E25)</f>
        <v>1</v>
      </c>
    </row>
    <row r="26" spans="1:7" x14ac:dyDescent="0.3">
      <c r="A26" s="125">
        <f>RANK(F26,$F$2:F84)</f>
        <v>25</v>
      </c>
      <c r="B26" s="105" t="s">
        <v>23</v>
      </c>
      <c r="C26" s="6" t="s">
        <v>24</v>
      </c>
      <c r="D26" s="6" t="s">
        <v>42</v>
      </c>
      <c r="E26" s="98">
        <v>0</v>
      </c>
      <c r="F26" s="14" cm="1">
        <f t="array" ref="F26">IF(G26&lt;6,SUM(E26:E26),SUM(LARGE(E26:E26,{1;2;3;4;5;6})))</f>
        <v>0</v>
      </c>
      <c r="G26" s="25">
        <f>COUNT(E26:E26)</f>
        <v>1</v>
      </c>
    </row>
    <row r="27" spans="1:7" x14ac:dyDescent="0.3">
      <c r="A27" s="125">
        <f>RANK(F27,$F$2:F85)</f>
        <v>25</v>
      </c>
      <c r="B27" s="105" t="s">
        <v>23</v>
      </c>
      <c r="C27" s="6" t="s">
        <v>29</v>
      </c>
      <c r="D27" s="6" t="s">
        <v>63</v>
      </c>
      <c r="E27" s="98">
        <v>0</v>
      </c>
      <c r="F27" s="14" cm="1">
        <f t="array" ref="F27">IF(G27&lt;6,SUM(E27:E27),SUM(LARGE(E27:E27,{1;2;3;4;5;6})))</f>
        <v>0</v>
      </c>
      <c r="G27" s="25">
        <f>COUNT(E27:E27)</f>
        <v>1</v>
      </c>
    </row>
    <row r="28" spans="1:7" x14ac:dyDescent="0.3">
      <c r="A28" s="125">
        <f>RANK(F28,$F$2:F86)</f>
        <v>25</v>
      </c>
      <c r="B28" s="105" t="s">
        <v>23</v>
      </c>
      <c r="C28" s="6" t="s">
        <v>28</v>
      </c>
      <c r="D28" s="6" t="s">
        <v>111</v>
      </c>
      <c r="E28" s="98">
        <v>0</v>
      </c>
      <c r="F28" s="14" cm="1">
        <f t="array" ref="F28">IF(G28&lt;6,SUM(E28:E28),SUM(LARGE(E28:E28,{1;2;3;4;5;6})))</f>
        <v>0</v>
      </c>
      <c r="G28" s="25">
        <f>COUNT(E28:E28)</f>
        <v>1</v>
      </c>
    </row>
    <row r="29" spans="1:7" x14ac:dyDescent="0.3">
      <c r="A29" s="125">
        <f>RANK(F29,$F$2:F87)</f>
        <v>25</v>
      </c>
      <c r="B29" s="105" t="s">
        <v>23</v>
      </c>
      <c r="C29" s="6" t="s">
        <v>28</v>
      </c>
      <c r="D29" s="6" t="s">
        <v>148</v>
      </c>
      <c r="E29" s="98">
        <v>0</v>
      </c>
      <c r="F29" s="14" cm="1">
        <f t="array" ref="F29">IF(G29&lt;6,SUM(E29:E29),SUM(LARGE(E29:E29,{1;2;3;4;5;6})))</f>
        <v>0</v>
      </c>
      <c r="G29" s="25">
        <f>COUNT(E29:E29)</f>
        <v>1</v>
      </c>
    </row>
  </sheetData>
  <autoFilter ref="A1:G1" xr:uid="{00000000-0001-0000-0300-000000000000}">
    <sortState xmlns:xlrd2="http://schemas.microsoft.com/office/spreadsheetml/2017/richdata2" ref="A2:G304">
      <sortCondition descending="1" ref="F1"/>
    </sortState>
  </autoFilter>
  <conditionalFormatting sqref="D1:D1048576">
    <cfRule type="duplicateValues" dxfId="27" priority="1"/>
    <cfRule type="duplicateValues" dxfId="26" priority="2"/>
    <cfRule type="duplicateValues" dxfId="25" priority="45"/>
  </conditionalFormatting>
  <conditionalFormatting sqref="D1:D64454">
    <cfRule type="duplicateValues" dxfId="24" priority="790" stopIfTrue="1"/>
    <cfRule type="duplicateValues" dxfId="23" priority="791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3"/>
  <sheetViews>
    <sheetView zoomScaleNormal="100" workbookViewId="0">
      <pane xSplit="1" ySplit="1" topLeftCell="B2" activePane="bottomRight" state="frozen"/>
      <selection activeCell="D139" sqref="D139"/>
      <selection pane="topRight" activeCell="D139" sqref="D139"/>
      <selection pane="bottomLeft" activeCell="D139" sqref="D139"/>
      <selection pane="bottomRight" activeCell="F1" sqref="F1"/>
    </sheetView>
  </sheetViews>
  <sheetFormatPr defaultColWidth="9.109375" defaultRowHeight="13.8" x14ac:dyDescent="0.3"/>
  <cols>
    <col min="1" max="1" width="5.109375" style="93" bestFit="1" customWidth="1"/>
    <col min="2" max="2" width="6.77734375" style="106" customWidth="1"/>
    <col min="3" max="3" width="16" style="3" customWidth="1"/>
    <col min="4" max="4" width="24.109375" style="3" customWidth="1"/>
    <col min="5" max="5" width="12.33203125" style="3" customWidth="1"/>
    <col min="6" max="6" width="8" style="12" customWidth="1"/>
    <col min="7" max="7" width="8.77734375" style="3" customWidth="1"/>
    <col min="8" max="8" width="8.109375" style="3" customWidth="1"/>
    <col min="9" max="24" width="9.109375" style="3" customWidth="1"/>
    <col min="25" max="28" width="6.5546875" style="3" customWidth="1"/>
    <col min="29" max="16384" width="9.109375" style="3"/>
  </cols>
  <sheetData>
    <row r="1" spans="1:34" s="12" customFormat="1" ht="41.4" x14ac:dyDescent="0.3">
      <c r="A1" s="108" t="s">
        <v>5</v>
      </c>
      <c r="B1" s="90" t="s">
        <v>22</v>
      </c>
      <c r="C1" s="90" t="s">
        <v>21</v>
      </c>
      <c r="D1" s="24" t="s">
        <v>0</v>
      </c>
      <c r="E1" s="90" t="s">
        <v>203</v>
      </c>
      <c r="F1" s="90" t="s">
        <v>225</v>
      </c>
      <c r="G1" s="90" t="s">
        <v>14</v>
      </c>
      <c r="AA1" s="94"/>
      <c r="AC1" s="94"/>
      <c r="AD1" s="95"/>
      <c r="AE1" s="95"/>
      <c r="AF1" s="95"/>
      <c r="AG1" s="95"/>
      <c r="AH1" s="95"/>
    </row>
    <row r="2" spans="1:34" x14ac:dyDescent="0.3">
      <c r="A2" s="125">
        <f>RANK(F2,$F$2:F60)</f>
        <v>1</v>
      </c>
      <c r="B2" s="105" t="s">
        <v>23</v>
      </c>
      <c r="C2" s="6" t="s">
        <v>27</v>
      </c>
      <c r="D2" s="6" t="s">
        <v>3</v>
      </c>
      <c r="E2" s="1">
        <v>660</v>
      </c>
      <c r="F2" s="14" cm="1">
        <f t="array" ref="F2">IF(G2&lt;6,SUM(E2:E2),SUM(LARGE(E2:E2,{1;2;3;4;5;6})))</f>
        <v>660</v>
      </c>
      <c r="G2" s="25">
        <f>COUNT(E2:E2)</f>
        <v>1</v>
      </c>
    </row>
    <row r="3" spans="1:34" s="10" customFormat="1" x14ac:dyDescent="0.3">
      <c r="A3" s="125">
        <f>RANK(F3,$F$2:F61)</f>
        <v>2</v>
      </c>
      <c r="B3" s="105" t="s">
        <v>23</v>
      </c>
      <c r="C3" s="6" t="s">
        <v>45</v>
      </c>
      <c r="D3" s="6" t="s">
        <v>181</v>
      </c>
      <c r="E3" s="1">
        <v>560</v>
      </c>
      <c r="F3" s="14" cm="1">
        <f t="array" ref="F3">IF(G3&lt;6,SUM(E3:E3),SUM(LARGE(E3:E3,{1;2;3;4;5;6})))</f>
        <v>560</v>
      </c>
      <c r="G3" s="25">
        <f>COUNT(E3:E3)</f>
        <v>1</v>
      </c>
    </row>
    <row r="4" spans="1:34" x14ac:dyDescent="0.3">
      <c r="A4" s="125">
        <f>RANK(F4,$F$2:F62)</f>
        <v>3</v>
      </c>
      <c r="B4" s="105" t="s">
        <v>23</v>
      </c>
      <c r="C4" s="6" t="s">
        <v>29</v>
      </c>
      <c r="D4" s="6" t="s">
        <v>9</v>
      </c>
      <c r="E4" s="1">
        <v>500</v>
      </c>
      <c r="F4" s="14" cm="1">
        <f t="array" ref="F4">IF(G4&lt;6,SUM(E4:E4),SUM(LARGE(E4:E4,{1;2;3;4;5;6})))</f>
        <v>500</v>
      </c>
      <c r="G4" s="25">
        <f>COUNT(E4:E4)</f>
        <v>1</v>
      </c>
    </row>
    <row r="5" spans="1:34" x14ac:dyDescent="0.3">
      <c r="A5" s="125">
        <f>RANK(F5,$F$2:F63)</f>
        <v>4</v>
      </c>
      <c r="B5" s="105" t="s">
        <v>23</v>
      </c>
      <c r="C5" s="6" t="s">
        <v>24</v>
      </c>
      <c r="D5" s="6" t="s">
        <v>50</v>
      </c>
      <c r="E5" s="1">
        <v>460</v>
      </c>
      <c r="F5" s="14" cm="1">
        <f t="array" ref="F5">IF(G5&lt;6,SUM(E5:E5),SUM(LARGE(E5:E5,{1;2;3;4;5;6})))</f>
        <v>460</v>
      </c>
      <c r="G5" s="25">
        <f>COUNT(E5:E5)</f>
        <v>1</v>
      </c>
    </row>
    <row r="6" spans="1:34" x14ac:dyDescent="0.3">
      <c r="A6" s="125">
        <f>RANK(F6,$F$2:F64)</f>
        <v>5</v>
      </c>
      <c r="B6" s="105" t="s">
        <v>23</v>
      </c>
      <c r="C6" s="6" t="s">
        <v>28</v>
      </c>
      <c r="D6" s="6" t="s">
        <v>67</v>
      </c>
      <c r="E6" s="1">
        <v>360</v>
      </c>
      <c r="F6" s="14" cm="1">
        <f t="array" ref="F6">IF(G6&lt;6,SUM(E6:E6),SUM(LARGE(E6:E6,{1;2;3;4;5;6})))</f>
        <v>360</v>
      </c>
      <c r="G6" s="25">
        <f>COUNT(E6:E6)</f>
        <v>1</v>
      </c>
    </row>
    <row r="7" spans="1:34" x14ac:dyDescent="0.3">
      <c r="A7" s="125">
        <f>RANK(F7,$F$2:F65)</f>
        <v>6</v>
      </c>
      <c r="B7" s="105" t="s">
        <v>23</v>
      </c>
      <c r="C7" s="6" t="s">
        <v>31</v>
      </c>
      <c r="D7" s="6" t="s">
        <v>91</v>
      </c>
      <c r="E7" s="1">
        <v>300</v>
      </c>
      <c r="F7" s="14" cm="1">
        <f t="array" ref="F7">IF(G7&lt;6,SUM(E7:E7),SUM(LARGE(E7:E7,{1;2;3;4;5;6})))</f>
        <v>300</v>
      </c>
      <c r="G7" s="25">
        <f>COUNT(E7:E7)</f>
        <v>1</v>
      </c>
    </row>
    <row r="8" spans="1:34" s="10" customFormat="1" x14ac:dyDescent="0.3">
      <c r="A8" s="125">
        <f>RANK(F8,$F$2:F66)</f>
        <v>7</v>
      </c>
      <c r="B8" s="105" t="s">
        <v>23</v>
      </c>
      <c r="C8" s="6" t="s">
        <v>26</v>
      </c>
      <c r="D8" s="6" t="s">
        <v>66</v>
      </c>
      <c r="E8" s="1">
        <v>250</v>
      </c>
      <c r="F8" s="14" cm="1">
        <f t="array" ref="F8">IF(G8&lt;6,SUM(E8:E8),SUM(LARGE(E8:E8,{1;2;3;4;5;6})))</f>
        <v>250</v>
      </c>
      <c r="G8" s="25">
        <f>COUNT(E8:E8)</f>
        <v>1</v>
      </c>
    </row>
    <row r="9" spans="1:34" x14ac:dyDescent="0.3">
      <c r="A9" s="125">
        <f>RANK(F9,$F$2:F67)</f>
        <v>8</v>
      </c>
      <c r="B9" s="105" t="s">
        <v>23</v>
      </c>
      <c r="C9" s="6" t="s">
        <v>24</v>
      </c>
      <c r="D9" s="6" t="s">
        <v>206</v>
      </c>
      <c r="E9" s="1">
        <v>215</v>
      </c>
      <c r="F9" s="14" cm="1">
        <f t="array" ref="F9">IF(G9&lt;6,SUM(E9:E9),SUM(LARGE(E9:E9,{1;2;3;4;5;6})))</f>
        <v>215</v>
      </c>
      <c r="G9" s="25">
        <f>COUNT(E9:E9)</f>
        <v>1</v>
      </c>
    </row>
    <row r="10" spans="1:34" x14ac:dyDescent="0.3">
      <c r="A10" s="125">
        <f>RANK(F10,$F$2:F68)</f>
        <v>9</v>
      </c>
      <c r="B10" s="105" t="s">
        <v>23</v>
      </c>
      <c r="C10" s="6" t="s">
        <v>31</v>
      </c>
      <c r="D10" s="6" t="s">
        <v>223</v>
      </c>
      <c r="E10" s="1">
        <v>190</v>
      </c>
      <c r="F10" s="14" cm="1">
        <f t="array" ref="F10">IF(G10&lt;6,SUM(E10:E10),SUM(LARGE(E10:E10,{1;2;3;4;5;6})))</f>
        <v>190</v>
      </c>
      <c r="G10" s="25">
        <f>COUNT(E10:E10)</f>
        <v>1</v>
      </c>
    </row>
    <row r="11" spans="1:34" x14ac:dyDescent="0.3">
      <c r="A11" s="125">
        <f>RANK(F11,$F$2:F69)</f>
        <v>10</v>
      </c>
      <c r="B11" s="105" t="s">
        <v>23</v>
      </c>
      <c r="C11" s="6" t="s">
        <v>28</v>
      </c>
      <c r="D11" s="6" t="s">
        <v>155</v>
      </c>
      <c r="E11" s="1">
        <v>160</v>
      </c>
      <c r="F11" s="14" cm="1">
        <f t="array" ref="F11">IF(G11&lt;6,SUM(E11:E11),SUM(LARGE(E11:E11,{1;2;3;4;5;6})))</f>
        <v>160</v>
      </c>
      <c r="G11" s="25">
        <f>COUNT(E11:E11)</f>
        <v>1</v>
      </c>
    </row>
    <row r="12" spans="1:34" x14ac:dyDescent="0.3">
      <c r="A12" s="125">
        <f>RANK(F12,$F$2:F70)</f>
        <v>10</v>
      </c>
      <c r="B12" s="105" t="s">
        <v>23</v>
      </c>
      <c r="C12" s="6" t="s">
        <v>45</v>
      </c>
      <c r="D12" s="6" t="s">
        <v>184</v>
      </c>
      <c r="E12" s="1">
        <v>160</v>
      </c>
      <c r="F12" s="14" cm="1">
        <f t="array" ref="F12">IF(G12&lt;6,SUM(E12:E12),SUM(LARGE(E12:E12,{1;2;3;4;5;6})))</f>
        <v>160</v>
      </c>
      <c r="G12" s="25">
        <f>COUNT(E12:E12)</f>
        <v>1</v>
      </c>
    </row>
    <row r="13" spans="1:34" x14ac:dyDescent="0.3">
      <c r="A13" s="125">
        <f>RANK(F13,$F$2:F71)</f>
        <v>10</v>
      </c>
      <c r="B13" s="105" t="s">
        <v>23</v>
      </c>
      <c r="C13" s="6" t="s">
        <v>24</v>
      </c>
      <c r="D13" s="6" t="s">
        <v>213</v>
      </c>
      <c r="E13" s="1">
        <v>160</v>
      </c>
      <c r="F13" s="14" cm="1">
        <f t="array" ref="F13">IF(G13&lt;6,SUM(E13:E13),SUM(LARGE(E13:E13,{1;2;3;4;5;6})))</f>
        <v>160</v>
      </c>
      <c r="G13" s="25">
        <f>COUNT(E13:E13)</f>
        <v>1</v>
      </c>
    </row>
    <row r="14" spans="1:34" x14ac:dyDescent="0.3">
      <c r="A14" s="125">
        <f>RANK(F14,$F$2:F72)</f>
        <v>13</v>
      </c>
      <c r="B14" s="105" t="s">
        <v>23</v>
      </c>
      <c r="C14" s="6" t="s">
        <v>62</v>
      </c>
      <c r="D14" s="6" t="s">
        <v>175</v>
      </c>
      <c r="E14" s="1">
        <v>130</v>
      </c>
      <c r="F14" s="14" cm="1">
        <f t="array" ref="F14">IF(G14&lt;6,SUM(E14:E14),SUM(LARGE(E14:E14,{1;2;3;4;5;6})))</f>
        <v>130</v>
      </c>
      <c r="G14" s="25">
        <f>COUNT(E14:E14)</f>
        <v>1</v>
      </c>
    </row>
    <row r="15" spans="1:34" s="10" customFormat="1" x14ac:dyDescent="0.3">
      <c r="A15" s="125">
        <f>RANK(F15,$F$2:F73)</f>
        <v>14</v>
      </c>
      <c r="B15" s="105" t="s">
        <v>23</v>
      </c>
      <c r="C15" s="6" t="s">
        <v>27</v>
      </c>
      <c r="D15" s="6" t="s">
        <v>52</v>
      </c>
      <c r="E15" s="1">
        <v>125</v>
      </c>
      <c r="F15" s="14" cm="1">
        <f t="array" ref="F15">IF(G15&lt;6,SUM(E15:E15),SUM(LARGE(E15:E15,{1;2;3;4;5;6})))</f>
        <v>125</v>
      </c>
      <c r="G15" s="25">
        <f>COUNT(E15:E15)</f>
        <v>1</v>
      </c>
    </row>
    <row r="16" spans="1:34" x14ac:dyDescent="0.3">
      <c r="A16" s="125">
        <f>RANK(F16,$F$2:F74)</f>
        <v>15</v>
      </c>
      <c r="B16" s="105" t="s">
        <v>23</v>
      </c>
      <c r="C16" s="6" t="s">
        <v>40</v>
      </c>
      <c r="D16" s="6" t="s">
        <v>39</v>
      </c>
      <c r="E16" s="1">
        <v>100</v>
      </c>
      <c r="F16" s="14" cm="1">
        <f t="array" ref="F16">IF(G16&lt;6,SUM(E16:E16),SUM(LARGE(E16:E16,{1;2;3;4;5;6})))</f>
        <v>100</v>
      </c>
      <c r="G16" s="25">
        <f>COUNT(E16:E16)</f>
        <v>1</v>
      </c>
    </row>
    <row r="17" spans="1:7" x14ac:dyDescent="0.3">
      <c r="A17" s="125">
        <f>RANK(F17,$F$2:F75)</f>
        <v>16</v>
      </c>
      <c r="B17" s="105" t="s">
        <v>23</v>
      </c>
      <c r="C17" s="6" t="s">
        <v>24</v>
      </c>
      <c r="D17" s="6" t="s">
        <v>55</v>
      </c>
      <c r="E17" s="1">
        <v>80</v>
      </c>
      <c r="F17" s="14" cm="1">
        <f t="array" ref="F17">IF(G17&lt;6,SUM(E17:E17),SUM(LARGE(E17:E17,{1;2;3;4;5;6})))</f>
        <v>80</v>
      </c>
      <c r="G17" s="25">
        <f>COUNT(E17:E17)</f>
        <v>1</v>
      </c>
    </row>
    <row r="18" spans="1:7" x14ac:dyDescent="0.3">
      <c r="A18" s="125">
        <f>RANK(F18,$F$2:F76)</f>
        <v>17</v>
      </c>
      <c r="B18" s="105" t="s">
        <v>23</v>
      </c>
      <c r="C18" s="6" t="s">
        <v>24</v>
      </c>
      <c r="D18" s="6" t="s">
        <v>51</v>
      </c>
      <c r="E18" s="1">
        <v>70</v>
      </c>
      <c r="F18" s="14" cm="1">
        <f t="array" ref="F18">IF(G18&lt;6,SUM(E18:E18),SUM(LARGE(E18:E18,{1;2;3;4;5;6})))</f>
        <v>70</v>
      </c>
      <c r="G18" s="25">
        <f>COUNT(E18:E18)</f>
        <v>1</v>
      </c>
    </row>
    <row r="19" spans="1:7" ht="13.5" customHeight="1" x14ac:dyDescent="0.3">
      <c r="A19" s="125">
        <f>RANK(F19,$F$2:F77)</f>
        <v>18</v>
      </c>
      <c r="B19" s="105" t="s">
        <v>23</v>
      </c>
      <c r="C19" s="6" t="s">
        <v>157</v>
      </c>
      <c r="D19" s="6" t="s">
        <v>158</v>
      </c>
      <c r="E19" s="1">
        <v>55</v>
      </c>
      <c r="F19" s="14" cm="1">
        <f t="array" ref="F19">IF(G19&lt;6,SUM(E19:E19),SUM(LARGE(E19:E19,{1;2;3;4;5;6})))</f>
        <v>55</v>
      </c>
      <c r="G19" s="25">
        <f>COUNT(E19:E19)</f>
        <v>1</v>
      </c>
    </row>
    <row r="20" spans="1:7" x14ac:dyDescent="0.3">
      <c r="A20" s="125">
        <f>RANK(F20,$F$2:F78)</f>
        <v>18</v>
      </c>
      <c r="B20" s="105" t="s">
        <v>23</v>
      </c>
      <c r="C20" s="6" t="s">
        <v>24</v>
      </c>
      <c r="D20" s="6" t="s">
        <v>86</v>
      </c>
      <c r="E20" s="1">
        <v>55</v>
      </c>
      <c r="F20" s="14" cm="1">
        <f t="array" ref="F20">IF(G20&lt;6,SUM(E20:E20),SUM(LARGE(E20:E20,{1;2;3;4;5;6})))</f>
        <v>55</v>
      </c>
      <c r="G20" s="25">
        <f>COUNT(E20:E20)</f>
        <v>1</v>
      </c>
    </row>
    <row r="21" spans="1:7" x14ac:dyDescent="0.3">
      <c r="A21" s="125">
        <f>RANK(F21,$F$2:F79)</f>
        <v>18</v>
      </c>
      <c r="B21" s="105" t="s">
        <v>23</v>
      </c>
      <c r="C21" s="6" t="s">
        <v>151</v>
      </c>
      <c r="D21" s="6" t="s">
        <v>208</v>
      </c>
      <c r="E21" s="1">
        <v>55</v>
      </c>
      <c r="F21" s="14" cm="1">
        <f t="array" ref="F21">IF(G21&lt;6,SUM(E21:E21),SUM(LARGE(E21:E21,{1;2;3;4;5;6})))</f>
        <v>55</v>
      </c>
      <c r="G21" s="25">
        <f>COUNT(E21:E21)</f>
        <v>1</v>
      </c>
    </row>
    <row r="22" spans="1:7" x14ac:dyDescent="0.3">
      <c r="A22" s="125">
        <f>RANK(F22,$F$2:F80)</f>
        <v>21</v>
      </c>
      <c r="B22" s="105" t="s">
        <v>23</v>
      </c>
      <c r="C22" s="6" t="s">
        <v>28</v>
      </c>
      <c r="D22" s="6" t="s">
        <v>112</v>
      </c>
      <c r="E22" s="13">
        <v>0</v>
      </c>
      <c r="F22" s="14" cm="1">
        <f t="array" ref="F22">IF(G22&lt;6,SUM(E22:E22),SUM(LARGE(E22:E22,{1;2;3;4;5;6})))</f>
        <v>0</v>
      </c>
      <c r="G22" s="25">
        <f>COUNT(E22:E22)</f>
        <v>1</v>
      </c>
    </row>
    <row r="23" spans="1:7" x14ac:dyDescent="0.3">
      <c r="A23" s="125">
        <f>RANK(F23,$F$2:F81)</f>
        <v>21</v>
      </c>
      <c r="B23" s="105" t="s">
        <v>23</v>
      </c>
      <c r="C23" s="110" t="s">
        <v>157</v>
      </c>
      <c r="D23" s="111" t="s">
        <v>202</v>
      </c>
      <c r="E23" s="13">
        <v>0</v>
      </c>
      <c r="F23" s="14" cm="1">
        <f t="array" ref="F23">IF(G23&lt;6,SUM(E23:E23),SUM(LARGE(E23:E23,{1;2;3;4;5;6})))</f>
        <v>0</v>
      </c>
      <c r="G23" s="25">
        <f>COUNT(E23:E23)</f>
        <v>1</v>
      </c>
    </row>
  </sheetData>
  <autoFilter ref="A1:G1" xr:uid="{00000000-0001-0000-0400-000000000000}">
    <sortState xmlns:xlrd2="http://schemas.microsoft.com/office/spreadsheetml/2017/richdata2" ref="A2:G253">
      <sortCondition descending="1" ref="F1"/>
    </sortState>
  </autoFilter>
  <phoneticPr fontId="1" type="noConversion"/>
  <conditionalFormatting sqref="D1:D1048576">
    <cfRule type="duplicateValues" dxfId="22" priority="1"/>
  </conditionalFormatting>
  <conditionalFormatting sqref="D1:D1048576">
    <cfRule type="duplicateValues" dxfId="21" priority="798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23"/>
  <sheetViews>
    <sheetView zoomScaleNormal="100" zoomScaleSheetLayoutView="50" workbookViewId="0">
      <pane ySplit="1" topLeftCell="A2" activePane="bottomLeft" state="frozen"/>
      <selection activeCell="D139" sqref="D139"/>
      <selection pane="bottomLeft" activeCell="F1" sqref="F1"/>
    </sheetView>
  </sheetViews>
  <sheetFormatPr defaultColWidth="9.109375" defaultRowHeight="13.8" x14ac:dyDescent="0.3"/>
  <cols>
    <col min="1" max="1" width="5.109375" style="93" bestFit="1" customWidth="1"/>
    <col min="2" max="2" width="6.44140625" style="106" customWidth="1"/>
    <col min="3" max="3" width="16" style="3" customWidth="1"/>
    <col min="4" max="4" width="23" style="3" customWidth="1"/>
    <col min="5" max="5" width="12.5546875" style="3" customWidth="1"/>
    <col min="6" max="6" width="8" style="12" customWidth="1"/>
    <col min="7" max="7" width="9.109375" style="26" customWidth="1"/>
    <col min="8" max="8" width="10.44140625" style="3" customWidth="1"/>
    <col min="9" max="24" width="9.109375" style="3" customWidth="1"/>
    <col min="25" max="28" width="6.5546875" style="3" customWidth="1"/>
    <col min="29" max="16384" width="9.109375" style="3"/>
  </cols>
  <sheetData>
    <row r="1" spans="1:34" s="12" customFormat="1" ht="52.5" customHeight="1" x14ac:dyDescent="0.3">
      <c r="A1" s="108" t="s">
        <v>5</v>
      </c>
      <c r="B1" s="90" t="s">
        <v>22</v>
      </c>
      <c r="C1" s="90" t="s">
        <v>21</v>
      </c>
      <c r="D1" s="24" t="s">
        <v>0</v>
      </c>
      <c r="E1" s="90" t="s">
        <v>203</v>
      </c>
      <c r="F1" s="90" t="s">
        <v>225</v>
      </c>
      <c r="G1" s="91" t="s">
        <v>14</v>
      </c>
      <c r="AA1" s="94"/>
      <c r="AC1" s="94"/>
      <c r="AD1" s="95"/>
      <c r="AE1" s="95"/>
      <c r="AF1" s="95"/>
      <c r="AG1" s="95"/>
      <c r="AH1" s="95"/>
    </row>
    <row r="2" spans="1:34" x14ac:dyDescent="0.3">
      <c r="A2" s="125">
        <f>RANK(F2,$F$2:F60)</f>
        <v>1</v>
      </c>
      <c r="B2" s="105" t="s">
        <v>23</v>
      </c>
      <c r="C2" s="6" t="s">
        <v>27</v>
      </c>
      <c r="D2" s="6" t="s">
        <v>34</v>
      </c>
      <c r="E2" s="1">
        <v>660</v>
      </c>
      <c r="F2" s="14" cm="1">
        <f t="array" ref="F2">IF(G2&lt;6,SUM(E2:E2),SUM(LARGE(E2:E2,{1;2;3;4;5;6})))</f>
        <v>660</v>
      </c>
      <c r="G2" s="25">
        <f>COUNT(E2:E2)</f>
        <v>1</v>
      </c>
    </row>
    <row r="3" spans="1:34" x14ac:dyDescent="0.3">
      <c r="A3" s="125">
        <f>RANK(F3,$F$2:F61)</f>
        <v>2</v>
      </c>
      <c r="B3" s="105" t="s">
        <v>23</v>
      </c>
      <c r="C3" s="6" t="s">
        <v>25</v>
      </c>
      <c r="D3" s="6" t="s">
        <v>58</v>
      </c>
      <c r="E3" s="1">
        <v>560</v>
      </c>
      <c r="F3" s="14" cm="1">
        <f t="array" ref="F3">IF(G3&lt;6,SUM(E3:E3),SUM(LARGE(E3:E3,{1;2;3;4;5;6})))</f>
        <v>560</v>
      </c>
      <c r="G3" s="25">
        <f>COUNT(E3:E3)</f>
        <v>1</v>
      </c>
    </row>
    <row r="4" spans="1:34" x14ac:dyDescent="0.3">
      <c r="A4" s="125">
        <f>RANK(F4,$F$2:F62)</f>
        <v>3</v>
      </c>
      <c r="B4" s="105" t="s">
        <v>23</v>
      </c>
      <c r="C4" s="6" t="s">
        <v>29</v>
      </c>
      <c r="D4" s="6" t="s">
        <v>63</v>
      </c>
      <c r="E4" s="1">
        <v>500</v>
      </c>
      <c r="F4" s="14" cm="1">
        <f t="array" ref="F4">IF(G4&lt;6,SUM(E4:E4),SUM(LARGE(E4:E4,{1;2;3;4;5;6})))</f>
        <v>500</v>
      </c>
      <c r="G4" s="25">
        <f>COUNT(E4:E4)</f>
        <v>1</v>
      </c>
    </row>
    <row r="5" spans="1:34" x14ac:dyDescent="0.3">
      <c r="A5" s="125">
        <f>RANK(F5,$F$2:F63)</f>
        <v>4</v>
      </c>
      <c r="B5" s="105" t="s">
        <v>23</v>
      </c>
      <c r="C5" s="6" t="s">
        <v>31</v>
      </c>
      <c r="D5" s="6" t="s">
        <v>131</v>
      </c>
      <c r="E5" s="1">
        <v>460</v>
      </c>
      <c r="F5" s="14" cm="1">
        <f t="array" ref="F5">IF(G5&lt;6,SUM(E5:E5),SUM(LARGE(E5:E5,{1;2;3;4;5;6})))</f>
        <v>460</v>
      </c>
      <c r="G5" s="25">
        <f>COUNT(E5:E5)</f>
        <v>1</v>
      </c>
    </row>
    <row r="6" spans="1:34" x14ac:dyDescent="0.3">
      <c r="A6" s="125">
        <f>RANK(F6,$F$2:F64)</f>
        <v>5</v>
      </c>
      <c r="B6" s="105" t="s">
        <v>23</v>
      </c>
      <c r="C6" s="6" t="s">
        <v>28</v>
      </c>
      <c r="D6" s="6" t="s">
        <v>70</v>
      </c>
      <c r="E6" s="1">
        <v>360</v>
      </c>
      <c r="F6" s="14" cm="1">
        <f t="array" ref="F6">IF(G6&lt;6,SUM(E6:E6),SUM(LARGE(E6:E6,{1;2;3;4;5;6})))</f>
        <v>360</v>
      </c>
      <c r="G6" s="25">
        <f>COUNT(E6:E6)</f>
        <v>1</v>
      </c>
    </row>
    <row r="7" spans="1:34" x14ac:dyDescent="0.3">
      <c r="A7" s="125">
        <f>RANK(F7,$F$2:F65)</f>
        <v>6</v>
      </c>
      <c r="B7" s="105" t="s">
        <v>23</v>
      </c>
      <c r="C7" s="6" t="s">
        <v>62</v>
      </c>
      <c r="D7" s="6" t="s">
        <v>69</v>
      </c>
      <c r="E7" s="1">
        <v>300</v>
      </c>
      <c r="F7" s="14" cm="1">
        <f t="array" ref="F7">IF(G7&lt;6,SUM(E7:E7),SUM(LARGE(E7:E7,{1;2;3;4;5;6})))</f>
        <v>300</v>
      </c>
      <c r="G7" s="25">
        <f>COUNT(E7:E7)</f>
        <v>1</v>
      </c>
    </row>
    <row r="8" spans="1:34" x14ac:dyDescent="0.3">
      <c r="A8" s="125">
        <f>RANK(F8,$F$2:F66)</f>
        <v>7</v>
      </c>
      <c r="B8" s="105" t="s">
        <v>23</v>
      </c>
      <c r="C8" s="6" t="s">
        <v>157</v>
      </c>
      <c r="D8" s="6" t="s">
        <v>94</v>
      </c>
      <c r="E8" s="1">
        <v>250</v>
      </c>
      <c r="F8" s="14" cm="1">
        <f t="array" ref="F8">IF(G8&lt;6,SUM(E8:E8),SUM(LARGE(E8:E8,{1;2;3;4;5;6})))</f>
        <v>250</v>
      </c>
      <c r="G8" s="25">
        <f>COUNT(E8:E8)</f>
        <v>1</v>
      </c>
    </row>
    <row r="9" spans="1:34" x14ac:dyDescent="0.3">
      <c r="A9" s="125">
        <f>RANK(F9,$F$2:F67)</f>
        <v>8</v>
      </c>
      <c r="B9" s="105" t="s">
        <v>23</v>
      </c>
      <c r="C9" s="6" t="s">
        <v>31</v>
      </c>
      <c r="D9" s="6" t="s">
        <v>222</v>
      </c>
      <c r="E9" s="1">
        <v>215</v>
      </c>
      <c r="F9" s="14" cm="1">
        <f t="array" ref="F9">IF(G9&lt;6,SUM(E9:E9),SUM(LARGE(E9:E9,{1;2;3;4;5;6})))</f>
        <v>215</v>
      </c>
      <c r="G9" s="25">
        <f>COUNT(E9:E9)</f>
        <v>1</v>
      </c>
    </row>
    <row r="10" spans="1:34" x14ac:dyDescent="0.3">
      <c r="A10" s="125">
        <f>RANK(F10,$F$2:F68)</f>
        <v>9</v>
      </c>
      <c r="B10" s="105" t="s">
        <v>23</v>
      </c>
      <c r="C10" s="6" t="s">
        <v>31</v>
      </c>
      <c r="D10" s="6" t="s">
        <v>224</v>
      </c>
      <c r="E10" s="1">
        <v>190</v>
      </c>
      <c r="F10" s="14" cm="1">
        <f t="array" ref="F10">IF(G10&lt;6,SUM(E10:E10),SUM(LARGE(E10:E10,{1;2;3;4;5;6})))</f>
        <v>190</v>
      </c>
      <c r="G10" s="25">
        <f>COUNT(E10:E10)</f>
        <v>1</v>
      </c>
    </row>
    <row r="11" spans="1:34" x14ac:dyDescent="0.3">
      <c r="A11" s="125">
        <f>RANK(F11,$F$2:F69)</f>
        <v>10</v>
      </c>
      <c r="B11" s="105" t="s">
        <v>23</v>
      </c>
      <c r="C11" s="6" t="s">
        <v>40</v>
      </c>
      <c r="D11" s="1" t="s">
        <v>172</v>
      </c>
      <c r="E11" s="1">
        <v>160</v>
      </c>
      <c r="F11" s="14" cm="1">
        <f t="array" ref="F11">IF(G11&lt;6,SUM(E11:E11),SUM(LARGE(E11:E11,{1;2;3;4;5;6})))</f>
        <v>160</v>
      </c>
      <c r="G11" s="25">
        <f>COUNT(E11:E11)</f>
        <v>1</v>
      </c>
    </row>
    <row r="12" spans="1:34" x14ac:dyDescent="0.3">
      <c r="A12" s="125">
        <f>RANK(F12,$F$2:F70)</f>
        <v>10</v>
      </c>
      <c r="B12" s="105" t="s">
        <v>23</v>
      </c>
      <c r="C12" s="6" t="s">
        <v>31</v>
      </c>
      <c r="D12" s="6" t="s">
        <v>82</v>
      </c>
      <c r="E12" s="1">
        <v>160</v>
      </c>
      <c r="F12" s="14" cm="1">
        <f t="array" ref="F12">IF(G12&lt;6,SUM(E12:E12),SUM(LARGE(E12:E12,{1;2;3;4;5;6})))</f>
        <v>160</v>
      </c>
      <c r="G12" s="25">
        <f>COUNT(E12:E12)</f>
        <v>1</v>
      </c>
    </row>
    <row r="13" spans="1:34" x14ac:dyDescent="0.3">
      <c r="A13" s="125">
        <f>RANK(F13,$F$2:F71)</f>
        <v>10</v>
      </c>
      <c r="B13" s="105" t="s">
        <v>23</v>
      </c>
      <c r="C13" s="6" t="s">
        <v>25</v>
      </c>
      <c r="D13" s="6" t="s">
        <v>183</v>
      </c>
      <c r="E13" s="1">
        <v>160</v>
      </c>
      <c r="F13" s="14" cm="1">
        <f t="array" ref="F13">IF(G13&lt;6,SUM(E13:E13),SUM(LARGE(E13:E13,{1;2;3;4;5;6})))</f>
        <v>160</v>
      </c>
      <c r="G13" s="25">
        <f>COUNT(E13:E13)</f>
        <v>1</v>
      </c>
    </row>
    <row r="14" spans="1:34" x14ac:dyDescent="0.3">
      <c r="A14" s="125">
        <f>RANK(F14,$F$2:F72)</f>
        <v>13</v>
      </c>
      <c r="B14" s="105" t="s">
        <v>23</v>
      </c>
      <c r="C14" s="6" t="s">
        <v>62</v>
      </c>
      <c r="D14" s="6" t="s">
        <v>180</v>
      </c>
      <c r="E14" s="1">
        <v>130</v>
      </c>
      <c r="F14" s="14" cm="1">
        <f t="array" ref="F14">IF(G14&lt;6,SUM(E14:E14),SUM(LARGE(E14:E14,{1;2;3;4;5;6})))</f>
        <v>130</v>
      </c>
      <c r="G14" s="25">
        <f>COUNT(E14:E14)</f>
        <v>1</v>
      </c>
    </row>
    <row r="15" spans="1:34" x14ac:dyDescent="0.3">
      <c r="A15" s="125">
        <f>RANK(F15,$F$2:F73)</f>
        <v>14</v>
      </c>
      <c r="B15" s="105" t="s">
        <v>23</v>
      </c>
      <c r="C15" s="6" t="s">
        <v>30</v>
      </c>
      <c r="D15" s="6" t="s">
        <v>65</v>
      </c>
      <c r="E15" s="1">
        <v>125</v>
      </c>
      <c r="F15" s="14" cm="1">
        <f t="array" ref="F15">IF(G15&lt;6,SUM(E15:E15),SUM(LARGE(E15:E15,{1;2;3;4;5;6})))</f>
        <v>125</v>
      </c>
      <c r="G15" s="25">
        <f>COUNT(E15:E15)</f>
        <v>1</v>
      </c>
    </row>
    <row r="16" spans="1:34" x14ac:dyDescent="0.3">
      <c r="A16" s="125">
        <f>RANK(F16,$F$2:F74)</f>
        <v>15</v>
      </c>
      <c r="B16" s="105" t="s">
        <v>23</v>
      </c>
      <c r="C16" s="6" t="s">
        <v>24</v>
      </c>
      <c r="D16" s="6" t="s">
        <v>15</v>
      </c>
      <c r="E16" s="1">
        <v>100</v>
      </c>
      <c r="F16" s="14" cm="1">
        <f t="array" ref="F16">IF(G16&lt;6,SUM(E16:E16),SUM(LARGE(E16:E16,{1;2;3;4;5;6})))</f>
        <v>100</v>
      </c>
      <c r="G16" s="25">
        <f>COUNT(E16:E16)</f>
        <v>1</v>
      </c>
    </row>
    <row r="17" spans="1:7" x14ac:dyDescent="0.3">
      <c r="A17" s="125">
        <f>RANK(F17,$F$2:F75)</f>
        <v>16</v>
      </c>
      <c r="B17" s="105" t="s">
        <v>23</v>
      </c>
      <c r="C17" s="6" t="s">
        <v>24</v>
      </c>
      <c r="D17" s="6" t="s">
        <v>105</v>
      </c>
      <c r="E17" s="1">
        <v>80</v>
      </c>
      <c r="F17" s="14" cm="1">
        <f t="array" ref="F17">IF(G17&lt;6,SUM(E17:E17),SUM(LARGE(E17:E17,{1;2;3;4;5;6})))</f>
        <v>80</v>
      </c>
      <c r="G17" s="25">
        <f>COUNT(E17:E17)</f>
        <v>1</v>
      </c>
    </row>
    <row r="18" spans="1:7" x14ac:dyDescent="0.3">
      <c r="A18" s="125">
        <f>RANK(F18,$F$2:F76)</f>
        <v>17</v>
      </c>
      <c r="B18" s="105" t="s">
        <v>23</v>
      </c>
      <c r="C18" s="6" t="s">
        <v>24</v>
      </c>
      <c r="D18" s="6" t="s">
        <v>129</v>
      </c>
      <c r="E18" s="1">
        <v>70</v>
      </c>
      <c r="F18" s="14" cm="1">
        <f t="array" ref="F18">IF(G18&lt;6,SUM(E18:E18),SUM(LARGE(E18:E18,{1;2;3;4;5;6})))</f>
        <v>70</v>
      </c>
      <c r="G18" s="25">
        <f>COUNT(E18:E18)</f>
        <v>1</v>
      </c>
    </row>
    <row r="19" spans="1:7" x14ac:dyDescent="0.3">
      <c r="A19" s="125">
        <f>RANK(F19,$F$2:F77)</f>
        <v>18</v>
      </c>
      <c r="B19" s="105" t="s">
        <v>23</v>
      </c>
      <c r="C19" s="6" t="s">
        <v>24</v>
      </c>
      <c r="D19" s="6" t="s">
        <v>171</v>
      </c>
      <c r="E19" s="1">
        <v>55</v>
      </c>
      <c r="F19" s="14" cm="1">
        <f t="array" ref="F19">IF(G19&lt;6,SUM(E19:E19),SUM(LARGE(E19:E19,{1;2;3;4;5;6})))</f>
        <v>55</v>
      </c>
      <c r="G19" s="25">
        <f>COUNT(E19:E19)</f>
        <v>1</v>
      </c>
    </row>
    <row r="20" spans="1:7" x14ac:dyDescent="0.3">
      <c r="A20" s="125">
        <f>RANK(F20,$F$2:F78)</f>
        <v>18</v>
      </c>
      <c r="B20" s="105" t="s">
        <v>23</v>
      </c>
      <c r="C20" s="6"/>
      <c r="D20" s="6" t="s">
        <v>101</v>
      </c>
      <c r="E20" s="1">
        <v>55</v>
      </c>
      <c r="F20" s="14" cm="1">
        <f t="array" ref="F20">IF(G20&lt;6,SUM(E20:E20),SUM(LARGE(E20:E20,{1;2;3;4;5;6})))</f>
        <v>55</v>
      </c>
      <c r="G20" s="25">
        <f>COUNT(E20:E20)</f>
        <v>1</v>
      </c>
    </row>
    <row r="21" spans="1:7" x14ac:dyDescent="0.3">
      <c r="A21" s="125">
        <f>RANK(F21,$F$2:F79)</f>
        <v>18</v>
      </c>
      <c r="B21" s="105" t="s">
        <v>23</v>
      </c>
      <c r="C21" s="6" t="s">
        <v>157</v>
      </c>
      <c r="D21" s="6" t="s">
        <v>195</v>
      </c>
      <c r="E21" s="1">
        <v>55</v>
      </c>
      <c r="F21" s="14" cm="1">
        <f t="array" ref="F21">IF(G21&lt;6,SUM(E21:E21),SUM(LARGE(E21:E21,{1;2;3;4;5;6})))</f>
        <v>55</v>
      </c>
      <c r="G21" s="25">
        <f>COUNT(E21:E21)</f>
        <v>1</v>
      </c>
    </row>
    <row r="22" spans="1:7" x14ac:dyDescent="0.3">
      <c r="A22" s="125">
        <f>RANK(F22,$F$2:F80)</f>
        <v>21</v>
      </c>
      <c r="B22" s="105" t="s">
        <v>23</v>
      </c>
      <c r="C22" s="6" t="s">
        <v>157</v>
      </c>
      <c r="D22" s="6" t="s">
        <v>142</v>
      </c>
      <c r="E22" s="13">
        <v>0</v>
      </c>
      <c r="F22" s="14" cm="1">
        <f t="array" ref="F22">IF(G22&lt;6,SUM(E22:E22),SUM(LARGE(E22:E22,{1;2;3;4;5;6})))</f>
        <v>0</v>
      </c>
      <c r="G22" s="25">
        <f>COUNT(E22:E22)</f>
        <v>1</v>
      </c>
    </row>
    <row r="23" spans="1:7" x14ac:dyDescent="0.3">
      <c r="A23" s="125">
        <f>RANK(F23,$F$2:F81)</f>
        <v>21</v>
      </c>
      <c r="B23" s="105" t="s">
        <v>23</v>
      </c>
      <c r="C23" s="6" t="s">
        <v>151</v>
      </c>
      <c r="D23" s="1" t="s">
        <v>201</v>
      </c>
      <c r="E23" s="13">
        <v>0</v>
      </c>
      <c r="F23" s="14" cm="1">
        <f t="array" ref="F23">IF(G23&lt;6,SUM(E23:E23),SUM(LARGE(E23:E23,{1;2;3;4;5;6})))</f>
        <v>0</v>
      </c>
      <c r="G23" s="25">
        <f>COUNT(E23:E23)</f>
        <v>1</v>
      </c>
    </row>
  </sheetData>
  <autoFilter ref="A1:G1" xr:uid="{00000000-0001-0000-0500-000000000000}">
    <sortState xmlns:xlrd2="http://schemas.microsoft.com/office/spreadsheetml/2017/richdata2" ref="A2:G243">
      <sortCondition descending="1" ref="F1"/>
    </sortState>
  </autoFilter>
  <conditionalFormatting sqref="D1:D13 D15:D1048576">
    <cfRule type="duplicateValues" dxfId="20" priority="651"/>
    <cfRule type="duplicateValues" dxfId="19" priority="652"/>
    <cfRule type="duplicateValues" dxfId="18" priority="653"/>
    <cfRule type="duplicateValues" dxfId="17" priority="654"/>
  </conditionalFormatting>
  <conditionalFormatting sqref="D1:D1048576">
    <cfRule type="duplicateValues" dxfId="16" priority="1"/>
  </conditionalFormatting>
  <conditionalFormatting sqref="D14">
    <cfRule type="duplicateValues" dxfId="15" priority="2"/>
    <cfRule type="duplicateValues" dxfId="14" priority="3"/>
    <cfRule type="duplicateValues" dxfId="13" priority="4" stopIfTrue="1"/>
    <cfRule type="duplicateValues" dxfId="12" priority="5" stopIfTrue="1"/>
  </conditionalFormatting>
  <conditionalFormatting sqref="D1:D13 D15:D1048576">
    <cfRule type="duplicateValues" dxfId="0" priority="819"/>
  </conditionalFormatting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53"/>
  <sheetViews>
    <sheetView topLeftCell="I1" zoomScale="85" zoomScaleNormal="85" workbookViewId="0">
      <selection activeCell="M9" sqref="M9"/>
    </sheetView>
  </sheetViews>
  <sheetFormatPr defaultRowHeight="13.2" x14ac:dyDescent="0.25"/>
  <cols>
    <col min="1" max="1" width="16.88671875" bestFit="1" customWidth="1"/>
    <col min="3" max="6" width="9.109375" customWidth="1"/>
    <col min="10" max="10" width="53.5546875" bestFit="1" customWidth="1"/>
    <col min="13" max="13" width="18.88671875" bestFit="1" customWidth="1"/>
    <col min="14" max="14" width="9.88671875" style="30" bestFit="1" customWidth="1"/>
    <col min="15" max="15" width="12.33203125" style="30" bestFit="1" customWidth="1"/>
    <col min="16" max="16" width="9.88671875" style="30" bestFit="1" customWidth="1"/>
    <col min="17" max="17" width="15.5546875" style="30" bestFit="1" customWidth="1"/>
    <col min="19" max="19" width="9.109375" style="30"/>
    <col min="20" max="20" width="14.88671875" style="30" bestFit="1" customWidth="1"/>
    <col min="24" max="24" width="3" bestFit="1" customWidth="1"/>
    <col min="25" max="25" width="0" hidden="1" customWidth="1"/>
    <col min="27" max="27" width="17.33203125" bestFit="1" customWidth="1"/>
    <col min="31" max="31" width="33.33203125" bestFit="1" customWidth="1"/>
    <col min="36" max="36" width="6" bestFit="1" customWidth="1"/>
    <col min="37" max="37" width="11" bestFit="1" customWidth="1"/>
    <col min="38" max="38" width="7" bestFit="1" customWidth="1"/>
    <col min="39" max="41" width="6.44140625" bestFit="1" customWidth="1"/>
  </cols>
  <sheetData>
    <row r="1" spans="1:41" s="32" customFormat="1" x14ac:dyDescent="0.25">
      <c r="A1" s="32" t="s">
        <v>113</v>
      </c>
      <c r="B1" s="34" t="s">
        <v>114</v>
      </c>
      <c r="C1" s="37" t="s">
        <v>115</v>
      </c>
      <c r="D1" s="35" t="s">
        <v>116</v>
      </c>
      <c r="E1" s="36" t="s">
        <v>117</v>
      </c>
      <c r="F1" s="38" t="s">
        <v>118</v>
      </c>
      <c r="G1" s="38" t="s">
        <v>119</v>
      </c>
      <c r="H1" s="32" t="s">
        <v>76</v>
      </c>
      <c r="N1" s="33"/>
      <c r="O1" s="33"/>
      <c r="P1" s="33"/>
      <c r="Q1" s="33"/>
      <c r="S1" s="33"/>
      <c r="T1" s="33"/>
    </row>
    <row r="2" spans="1:41" ht="17.399999999999999" x14ac:dyDescent="0.3">
      <c r="A2" s="52" t="s">
        <v>24</v>
      </c>
      <c r="B2" s="31">
        <f>IFERROR(COUNTIF(MÜ!C:C,Info!A2),"")</f>
        <v>10</v>
      </c>
      <c r="C2" s="31">
        <f>IFERROR(COUNTIF(NÜ!C:C,Info!A2),"")</f>
        <v>4</v>
      </c>
      <c r="D2" s="31">
        <f>IFERROR(COUNTIF(MP!C:C,Info!A2),"")</f>
        <v>8</v>
      </c>
      <c r="E2" s="31">
        <f>IFERROR(COUNTIF(NP!C:C,Info!A2),"")</f>
        <v>4</v>
      </c>
      <c r="F2" s="31">
        <f>IFERROR(COUNTIF('SP M'!C:C,Info!A2),"")</f>
        <v>6</v>
      </c>
      <c r="G2" s="31">
        <f>IFERROR(COUNTIF('SP N'!C:C,Info!A2),"")</f>
        <v>4</v>
      </c>
      <c r="H2" s="31">
        <f t="shared" ref="H2:H32" si="0">SUM(B2:G2)</f>
        <v>36</v>
      </c>
      <c r="L2" s="122" t="s">
        <v>134</v>
      </c>
      <c r="M2" s="122"/>
      <c r="N2" s="122"/>
      <c r="O2" s="122"/>
      <c r="P2" s="122"/>
      <c r="Q2" s="122"/>
      <c r="R2" s="122"/>
      <c r="S2" s="122"/>
      <c r="T2" s="122"/>
      <c r="U2" s="122"/>
    </row>
    <row r="3" spans="1:41" x14ac:dyDescent="0.25">
      <c r="A3" s="52" t="s">
        <v>25</v>
      </c>
      <c r="B3" s="31">
        <f>IFERROR(COUNTIF(MÜ!C:C,Info!A3),"")</f>
        <v>5</v>
      </c>
      <c r="C3" s="31">
        <f>IFERROR(COUNTIF(NÜ!C:C,Info!A3),"")</f>
        <v>7</v>
      </c>
      <c r="D3" s="31">
        <f>IFERROR(COUNTIF(MP!C:C,Info!A3),"")</f>
        <v>8</v>
      </c>
      <c r="E3" s="31">
        <f>IFERROR(COUNTIF(NP!C:C,Info!A3),"")</f>
        <v>3</v>
      </c>
      <c r="F3" s="31">
        <f>IFERROR(COUNTIF('SP M'!C:C,Info!A3),"")</f>
        <v>0</v>
      </c>
      <c r="G3" s="31">
        <f>IFERROR(COUNTIF('SP N'!C:C,Info!A3),"")</f>
        <v>2</v>
      </c>
      <c r="H3" s="31">
        <f t="shared" si="0"/>
        <v>25</v>
      </c>
      <c r="L3" s="123" t="s">
        <v>80</v>
      </c>
      <c r="M3" s="123"/>
      <c r="N3" s="123"/>
      <c r="O3" s="123"/>
      <c r="P3" s="123"/>
      <c r="Q3" s="123"/>
      <c r="R3" s="123"/>
      <c r="S3" s="123"/>
      <c r="T3" s="123"/>
      <c r="U3" s="123"/>
    </row>
    <row r="4" spans="1:41" x14ac:dyDescent="0.25">
      <c r="A4" s="52" t="s">
        <v>28</v>
      </c>
      <c r="B4" s="31">
        <f>IFERROR(COUNTIF(MÜ!C:C,Info!A4),"")</f>
        <v>16</v>
      </c>
      <c r="C4" s="31">
        <f>IFERROR(COUNTIF(NÜ!C:C,Info!A4),"")</f>
        <v>7</v>
      </c>
      <c r="D4" s="31">
        <f>IFERROR(COUNTIF(MP!C:C,Info!A4),"")</f>
        <v>8</v>
      </c>
      <c r="E4" s="31">
        <f>IFERROR(COUNTIF(NP!C:C,Info!A4),"")</f>
        <v>6</v>
      </c>
      <c r="F4" s="31">
        <f>IFERROR(COUNTIF('SP M'!C:C,Info!A4),"")</f>
        <v>3</v>
      </c>
      <c r="G4" s="31">
        <f>IFERROR(COUNTIF('SP N'!C:C,Info!A4),"")</f>
        <v>1</v>
      </c>
      <c r="H4" s="31">
        <f t="shared" si="0"/>
        <v>41</v>
      </c>
    </row>
    <row r="5" spans="1:41" ht="14.4" x14ac:dyDescent="0.3">
      <c r="A5" s="52" t="s">
        <v>40</v>
      </c>
      <c r="B5" s="31">
        <f>IFERROR(COUNTIF(MÜ!C:C,Info!A5),"")</f>
        <v>1</v>
      </c>
      <c r="C5" s="31">
        <f>IFERROR(COUNTIF(NÜ!C:C,Info!A5),"")</f>
        <v>1</v>
      </c>
      <c r="D5" s="31">
        <f>IFERROR(COUNTIF(MP!C:C,Info!A5),"")</f>
        <v>4</v>
      </c>
      <c r="E5" s="31">
        <f>IFERROR(COUNTIF(NP!C:C,Info!A5),"")</f>
        <v>0</v>
      </c>
      <c r="F5" s="31">
        <f>IFERROR(COUNTIF('SP M'!C:C,Info!A5),"")</f>
        <v>1</v>
      </c>
      <c r="G5" s="31">
        <f>IFERROR(COUNTIF('SP N'!C:C,Info!A5),"")</f>
        <v>1</v>
      </c>
      <c r="H5" s="31">
        <f t="shared" si="0"/>
        <v>8</v>
      </c>
      <c r="L5" s="39" t="s">
        <v>79</v>
      </c>
      <c r="M5" s="85" t="s">
        <v>74</v>
      </c>
      <c r="N5" s="74" t="s">
        <v>136</v>
      </c>
      <c r="O5" s="74" t="s">
        <v>141</v>
      </c>
      <c r="P5" s="81" t="s">
        <v>135</v>
      </c>
      <c r="Q5" s="75" t="s">
        <v>75</v>
      </c>
      <c r="R5" s="78" t="s">
        <v>76</v>
      </c>
      <c r="S5" s="76" t="s">
        <v>136</v>
      </c>
      <c r="T5" s="76" t="s">
        <v>77</v>
      </c>
      <c r="U5" s="77" t="s">
        <v>78</v>
      </c>
      <c r="X5" t="s">
        <v>138</v>
      </c>
      <c r="Z5" s="86" t="s">
        <v>136</v>
      </c>
      <c r="AA5" s="87" t="s">
        <v>126</v>
      </c>
      <c r="AB5" s="88" t="s">
        <v>137</v>
      </c>
      <c r="AD5" s="39" t="s">
        <v>79</v>
      </c>
      <c r="AE5" s="40" t="s">
        <v>126</v>
      </c>
      <c r="AF5" s="41" t="s">
        <v>127</v>
      </c>
      <c r="AG5" s="42" t="s">
        <v>128</v>
      </c>
      <c r="AK5" s="56" t="s">
        <v>16</v>
      </c>
      <c r="AL5" s="22" t="s">
        <v>17</v>
      </c>
      <c r="AM5" s="21" t="s">
        <v>18</v>
      </c>
      <c r="AN5" s="20" t="s">
        <v>19</v>
      </c>
      <c r="AO5" s="27" t="s">
        <v>20</v>
      </c>
    </row>
    <row r="6" spans="1:41" x14ac:dyDescent="0.25">
      <c r="A6" s="52" t="s">
        <v>62</v>
      </c>
      <c r="B6" s="31">
        <f>IFERROR(COUNTIF(MÜ!C:C,Info!A6),"")</f>
        <v>1</v>
      </c>
      <c r="C6" s="31">
        <f>IFERROR(COUNTIF(NÜ!C:C,Info!A6),"")</f>
        <v>2</v>
      </c>
      <c r="D6" s="31">
        <f>IFERROR(COUNTIF(MP!C:C,Info!A6),"")</f>
        <v>0</v>
      </c>
      <c r="E6" s="31">
        <f>IFERROR(COUNTIF(NP!C:C,Info!A6),"")</f>
        <v>2</v>
      </c>
      <c r="F6" s="31">
        <f>IFERROR(COUNTIF('SP M'!C:C,Info!A6),"")</f>
        <v>1</v>
      </c>
      <c r="G6" s="31">
        <f>IFERROR(COUNTIF('SP N'!C:C,Info!A6),"")</f>
        <v>2</v>
      </c>
      <c r="H6" s="31">
        <f t="shared" si="0"/>
        <v>8</v>
      </c>
      <c r="L6" s="112">
        <v>1</v>
      </c>
      <c r="N6" s="64" t="str">
        <f>IF(M6="","",IFERROR(INDEX($AK$5:$AO$5,1,MATCH(INDEX(MÜ!A:A,MATCH(Info!M6,MÜ!D:D,0),1),$AK$6:$AO$6)),IFERROR(INDEX($AK$5:$AO$5,1,MATCH(INDEX(NÜ!A:A,MATCH(Info!M6,NÜ!D:D,0),1),$AK$7:$AO$7)),"")))</f>
        <v/>
      </c>
      <c r="O6" s="67" t="str">
        <f>IF(M6="","",IFERROR(INDEX(MÜ!F:F,MATCH(Info!M6,MÜ!D:D,0),1),IFERROR(INDEX(NÜ!F:F,MATCH(Info!M6,NÜ!D:D,0),1),"EI OLE")))</f>
        <v/>
      </c>
      <c r="P6" s="82" t="str">
        <f>IF(M6="","",IFERROR(INDEX($AK$5:$AO$5,1,MATCH(INDEX(MP!A:A,MATCH(Info!M6,MP!D:D,0),1),$AK$8:$AO$8)),IFERROR(INDEX($AK$5:$AO$5,1,MATCH(INDEX(NP!A:A,MATCH(Info!M6,NP!D:D,0),1),$AK$9:$AO$9)),"")))</f>
        <v/>
      </c>
      <c r="Q6" s="49" t="str">
        <f>IF(M6="","",IFERROR(INDEX(MP!F:F,MATCH(Info!M6,MP!D:D,0),1),IFERROR(INDEX(NP!F:F,MATCH(Info!M6,NP!D:D,0),1),"EI OLE")))</f>
        <v/>
      </c>
      <c r="R6" s="119">
        <f>SUM(Q6:Q7)</f>
        <v>0</v>
      </c>
      <c r="S6" s="71" t="str">
        <f>IF(M6="","",IFERROR(INDEX($AK$5:$AO$5,1,MATCH(INDEX('SP M'!A:A,MATCH(Info!M6,'SP M'!D:D,0),1),$AK$10:$AO$10)),IFERROR(INDEX($AK$5:$AO$5,1,MATCH(INDEX('SP N'!A:A,MATCH(Info!M6,'SP N'!D:D,0),1),$AK$11:$AO$11)),"")))</f>
        <v/>
      </c>
      <c r="T6" s="53" t="str">
        <f>IF(M6="","",IFERROR(INDEX('SP M'!F:F,MATCH(Info!M6,'SP M'!D:D,0),1),IFERROR(INDEX('SP N'!F:F,MATCH(Info!M6,'SP N'!D:D,0),1),"EI OLE")))</f>
        <v/>
      </c>
      <c r="U6" s="121">
        <f>SUM(T6:T7)</f>
        <v>0</v>
      </c>
      <c r="V6" t="str">
        <f>IF(M6="","",MAX(O6,Q6,T6))</f>
        <v/>
      </c>
      <c r="X6">
        <v>1</v>
      </c>
      <c r="Z6" s="57" t="str">
        <f>$N$6</f>
        <v/>
      </c>
      <c r="AA6" s="57">
        <f>$M$6</f>
        <v>0</v>
      </c>
      <c r="AB6" s="58" t="str">
        <f>$O$6</f>
        <v/>
      </c>
      <c r="AD6" s="43">
        <f>$L$8</f>
        <v>2</v>
      </c>
      <c r="AE6" s="44" t="e">
        <f>$M$8&amp;" - "&amp;$M$9</f>
        <v>#REF!</v>
      </c>
      <c r="AF6" s="45" t="e">
        <f>$R$8</f>
        <v>#REF!</v>
      </c>
      <c r="AG6" s="46" t="e">
        <f>$U$8</f>
        <v>#REF!</v>
      </c>
      <c r="AJ6" s="32" t="s">
        <v>114</v>
      </c>
      <c r="AK6">
        <v>1</v>
      </c>
      <c r="AL6">
        <v>15</v>
      </c>
      <c r="AM6">
        <v>49</v>
      </c>
      <c r="AN6">
        <v>97</v>
      </c>
      <c r="AO6">
        <v>161</v>
      </c>
    </row>
    <row r="7" spans="1:41" x14ac:dyDescent="0.25">
      <c r="A7" s="52" t="s">
        <v>30</v>
      </c>
      <c r="B7" s="31">
        <f>IFERROR(COUNTIF(MÜ!C:C,Info!A7),"")</f>
        <v>0</v>
      </c>
      <c r="C7" s="31">
        <f>IFERROR(COUNTIF(NÜ!C:C,Info!A7),"")</f>
        <v>0</v>
      </c>
      <c r="D7" s="31">
        <f>IFERROR(COUNTIF(MP!C:C,Info!A7),"")</f>
        <v>0</v>
      </c>
      <c r="E7" s="31">
        <f>IFERROR(COUNTIF(NP!C:C,Info!A7),"")</f>
        <v>2</v>
      </c>
      <c r="F7" s="31">
        <f>IFERROR(COUNTIF('SP M'!C:C,Info!A7),"")</f>
        <v>0</v>
      </c>
      <c r="G7" s="31">
        <f>IFERROR(COUNTIF('SP N'!C:C,Info!A7),"")</f>
        <v>1</v>
      </c>
      <c r="H7" s="31">
        <f t="shared" si="0"/>
        <v>3</v>
      </c>
      <c r="L7" s="112"/>
      <c r="N7" s="65" t="str">
        <f>IF(M7="","",IFERROR(INDEX($AK$5:$AO$5,1,MATCH(INDEX(MÜ!A:A,MATCH(Info!M7,MÜ!D:D,0),1),$AK$6:$AO$6)),IFERROR(INDEX($AK$5:$AO$5,1,MATCH(INDEX(NÜ!A:A,MATCH(Info!M7,NÜ!D:D,0),1),$AK$7:$AO$7)),"")))</f>
        <v/>
      </c>
      <c r="O7" s="80" t="str">
        <f>IF(M7="","",IFERROR(INDEX(MÜ!F:F,MATCH(Info!M7,MÜ!D:D,0),1),IFERROR(INDEX(NÜ!F:F,MATCH(Info!M7,NÜ!D:D,0),1),"EI OLE")))</f>
        <v/>
      </c>
      <c r="P7" s="83" t="str">
        <f>IF(M7="","",IFERROR(INDEX($AK$5:$AO$5,1,MATCH(INDEX(MP!A:A,MATCH(Info!M7,MP!D:D,0),1),$AK$8:$AO$8)),IFERROR(INDEX($AK$5:$AO$5,1,MATCH(INDEX(NP!A:A,MATCH(Info!M7,NP!D:D,0),1),$AK$9:$AO$9)),"")))</f>
        <v/>
      </c>
      <c r="Q7" s="50" t="str">
        <f>IF(M7="","",IFERROR(INDEX(MP!F:F,MATCH(Info!M7,MP!D:D,0),1),IFERROR(INDEX(NP!F:F,MATCH(Info!M7,NP!D:D,0),1),"EI OLE")))</f>
        <v/>
      </c>
      <c r="R7" s="115"/>
      <c r="S7" s="72" t="str">
        <f>IF(M7="","",IFERROR(INDEX($AK$5:$AO$5,1,MATCH(INDEX('SP M'!A:A,MATCH(Info!M7,'SP M'!D:D,0),1),$AK$10:$AO$10)),IFERROR(INDEX($AK$5:$AO$5,1,MATCH(INDEX('SP N'!A:A,MATCH(Info!M7,'SP N'!D:D,0),1),$AK$11:$AO$11)),"")))</f>
        <v/>
      </c>
      <c r="T7" s="54" t="str">
        <f>IF(M7="","",IFERROR(INDEX('SP M'!F:F,MATCH(Info!M7,'SP M'!D:D,0),1),IFERROR(INDEX('SP N'!F:F,MATCH(Info!M7,'SP N'!D:D,0),1),"EI OLE")))</f>
        <v/>
      </c>
      <c r="U7" s="117"/>
      <c r="X7">
        <v>2</v>
      </c>
      <c r="Z7" s="57" t="str">
        <f>$N$7</f>
        <v/>
      </c>
      <c r="AA7" s="59">
        <f>$M$7</f>
        <v>0</v>
      </c>
      <c r="AB7" s="60" t="str">
        <f>$O$7</f>
        <v/>
      </c>
      <c r="AD7" s="47">
        <f>$L$6</f>
        <v>1</v>
      </c>
      <c r="AE7" s="44" t="str">
        <f>$M$6&amp;" - "&amp;$M$7</f>
        <v xml:space="preserve"> - </v>
      </c>
      <c r="AF7" s="45">
        <f>$R$6</f>
        <v>0</v>
      </c>
      <c r="AG7" s="46">
        <f>$U$6</f>
        <v>0</v>
      </c>
      <c r="AJ7" s="32" t="s">
        <v>115</v>
      </c>
      <c r="AK7">
        <v>1</v>
      </c>
      <c r="AL7">
        <v>11</v>
      </c>
      <c r="AM7">
        <v>25</v>
      </c>
      <c r="AN7">
        <v>49</v>
      </c>
      <c r="AO7">
        <v>85</v>
      </c>
    </row>
    <row r="8" spans="1:41" x14ac:dyDescent="0.25">
      <c r="A8" s="52" t="s">
        <v>27</v>
      </c>
      <c r="B8" s="31">
        <f>IFERROR(COUNTIF(MÜ!C:C,Info!A8),"")</f>
        <v>2</v>
      </c>
      <c r="C8" s="31">
        <f>IFERROR(COUNTIF(NÜ!C:C,Info!A8),"")</f>
        <v>0</v>
      </c>
      <c r="D8" s="31">
        <f>IFERROR(COUNTIF(MP!C:C,Info!A8),"")</f>
        <v>5</v>
      </c>
      <c r="E8" s="31">
        <f>IFERROR(COUNTIF(NP!C:C,Info!A8),"")</f>
        <v>1</v>
      </c>
      <c r="F8" s="31">
        <f>IFERROR(COUNTIF('SP M'!C:C,Info!A8),"")</f>
        <v>2</v>
      </c>
      <c r="G8" s="31">
        <f>IFERROR(COUNTIF('SP N'!C:C,Info!A8),"")</f>
        <v>1</v>
      </c>
      <c r="H8" s="31">
        <f t="shared" si="0"/>
        <v>11</v>
      </c>
      <c r="L8" s="120">
        <v>2</v>
      </c>
      <c r="M8" t="e">
        <f>'[1]SP  '!$A$3</f>
        <v>#REF!</v>
      </c>
      <c r="N8" s="65" t="e">
        <f>IF(M8="","",IFERROR(INDEX($AK$5:$AO$5,1,MATCH(INDEX(MÜ!A:A,MATCH(Info!M8,MÜ!D:D,0),1),$AK$6:$AO$6)),IFERROR(INDEX($AK$5:$AO$5,1,MATCH(INDEX(NÜ!A:A,MATCH(Info!M8,NÜ!D:D,0),1),$AK$7:$AO$7)),"")))</f>
        <v>#REF!</v>
      </c>
      <c r="O8" s="68" t="e">
        <f>IF(M8="","",IFERROR(INDEX(MÜ!F:F,MATCH(Info!M8,MÜ!D:D,0),1),IFERROR(INDEX(NÜ!F:F,MATCH(Info!M8,NÜ!D:D,0),1),"EI OLE")))</f>
        <v>#REF!</v>
      </c>
      <c r="P8" s="84" t="e">
        <f>IF(M8="","",IFERROR(INDEX($AK$5:$AO$5,1,MATCH(INDEX(MP!A:A,MATCH(Info!M8,MP!D:D,0),1),$AK$8:$AO$8)),IFERROR(INDEX($AK$5:$AO$5,1,MATCH(INDEX(NP!A:A,MATCH(Info!M8,NP!D:D,0),1),$AK$9:$AO$9)),"")))</f>
        <v>#REF!</v>
      </c>
      <c r="Q8" s="50" t="e">
        <f>IF(M8="","",IFERROR(INDEX(MP!F:F,MATCH(Info!M8,MP!D:D,0),1),IFERROR(INDEX(NP!F:F,MATCH(Info!M8,NP!D:D,0),1),"EI OLE")))</f>
        <v>#REF!</v>
      </c>
      <c r="R8" s="115" t="e">
        <f>SUM(Q8:Q9)</f>
        <v>#REF!</v>
      </c>
      <c r="S8" s="72" t="e">
        <f>IF(M8="","",IFERROR(INDEX($AK$5:$AO$5,1,MATCH(INDEX('SP M'!A:A,MATCH(Info!M8,'SP M'!D:D,0),1),$AK$10:$AO$10)),IFERROR(INDEX($AK$5:$AO$5,1,MATCH(INDEX('SP N'!A:A,MATCH(Info!M8,'SP N'!D:D,0),1),$AK$11:$AO$11)),"")))</f>
        <v>#REF!</v>
      </c>
      <c r="T8" s="54" t="e">
        <f>IF(M8="","",IFERROR(INDEX('SP M'!F:F,MATCH(Info!M8,'SP M'!D:D,0),1),IFERROR(INDEX('SP N'!F:F,MATCH(Info!M8,'SP N'!D:D,0),1),"EI OLE")))</f>
        <v>#REF!</v>
      </c>
      <c r="U8" s="117" t="e">
        <f>SUM(T8:T9)</f>
        <v>#REF!</v>
      </c>
      <c r="X8">
        <v>3</v>
      </c>
      <c r="Z8" s="57" t="e">
        <f>$N$8</f>
        <v>#REF!</v>
      </c>
      <c r="AA8" s="59" t="e">
        <f>$M$8</f>
        <v>#REF!</v>
      </c>
      <c r="AB8" s="60" t="e">
        <f>$O$8</f>
        <v>#REF!</v>
      </c>
      <c r="AD8" s="47">
        <f>$L$10</f>
        <v>3</v>
      </c>
      <c r="AE8" s="44" t="e">
        <f>$M$10&amp;" - "&amp;$M$11</f>
        <v>#REF!</v>
      </c>
      <c r="AF8" s="45" t="e">
        <f>$R$10</f>
        <v>#REF!</v>
      </c>
      <c r="AG8" s="46" t="e">
        <f>$U$10</f>
        <v>#REF!</v>
      </c>
      <c r="AJ8" s="32" t="s">
        <v>116</v>
      </c>
      <c r="AK8">
        <v>1</v>
      </c>
      <c r="AL8">
        <v>23</v>
      </c>
      <c r="AM8">
        <v>65</v>
      </c>
      <c r="AN8">
        <v>113</v>
      </c>
      <c r="AO8">
        <v>209</v>
      </c>
    </row>
    <row r="9" spans="1:41" ht="14.4" x14ac:dyDescent="0.3">
      <c r="A9" s="52" t="s">
        <v>157</v>
      </c>
      <c r="B9" s="31">
        <f>IFERROR(COUNTIF(MÜ!C:C,Info!A9),"")</f>
        <v>6</v>
      </c>
      <c r="C9" s="31">
        <f>IFERROR(COUNTIF(NÜ!C:C,Info!A9),"")</f>
        <v>3</v>
      </c>
      <c r="D9" s="31">
        <f>IFERROR(COUNTIF(MP!C:C,Info!A9),"")</f>
        <v>2</v>
      </c>
      <c r="E9" s="31">
        <f>IFERROR(COUNTIF(NP!C:C,Info!A9),"")</f>
        <v>2</v>
      </c>
      <c r="F9" s="31">
        <f>IFERROR(COUNTIF('SP M'!C:C,Info!A9),"")</f>
        <v>2</v>
      </c>
      <c r="G9" s="31">
        <f>IFERROR(COUNTIF('SP N'!C:C,Info!A9),"")</f>
        <v>3</v>
      </c>
      <c r="H9" s="31">
        <f t="shared" si="0"/>
        <v>18</v>
      </c>
      <c r="I9" s="23"/>
      <c r="J9" s="28" t="s">
        <v>16</v>
      </c>
      <c r="L9" s="120"/>
      <c r="M9" t="e">
        <f>'[1]SP  '!$B$3</f>
        <v>#REF!</v>
      </c>
      <c r="N9" s="65" t="e">
        <f>IF(M9="","",IFERROR(INDEX($AK$5:$AO$5,1,MATCH(INDEX(MÜ!A:A,MATCH(Info!M9,MÜ!D:D,0),1),$AK$6:$AO$6)),IFERROR(INDEX($AK$5:$AO$5,1,MATCH(INDEX(NÜ!A:A,MATCH(Info!M9,NÜ!D:D,0),1),$AK$7:$AO$7)),"")))</f>
        <v>#REF!</v>
      </c>
      <c r="O9" s="68" t="e">
        <f>IF(M9="","",IFERROR(INDEX(MÜ!F:F,MATCH(Info!M9,MÜ!D:D,0),1),IFERROR(INDEX(NÜ!F:F,MATCH(Info!M9,NÜ!D:D,0),1),"EI OLE")))</f>
        <v>#REF!</v>
      </c>
      <c r="P9" s="84" t="e">
        <f>IF(M9="","",IFERROR(INDEX($AK$5:$AO$5,1,MATCH(INDEX(MP!A:A,MATCH(Info!M9,MP!D:D,0),1),$AK$8:$AO$8)),IFERROR(INDEX($AK$5:$AO$5,1,MATCH(INDEX(NP!A:A,MATCH(Info!M9,NP!D:D,0),1),$AK$9:$AO$9)),"")))</f>
        <v>#REF!</v>
      </c>
      <c r="Q9" s="50" t="e">
        <f>IF(M9="","",IFERROR(INDEX(MP!F:F,MATCH(Info!M9,MP!D:D,0),1),IFERROR(INDEX(NP!F:F,MATCH(Info!M9,NP!D:D,0),1),"EI OLE")))</f>
        <v>#REF!</v>
      </c>
      <c r="R9" s="115"/>
      <c r="S9" s="72" t="e">
        <f>IF(M9="","",IFERROR(INDEX($AK$5:$AO$5,1,MATCH(INDEX('SP M'!A:A,MATCH(Info!M9,'SP M'!D:D,0),1),$AK$10:$AO$10)),IFERROR(INDEX($AK$5:$AO$5,1,MATCH(INDEX('SP N'!A:A,MATCH(Info!M9,'SP N'!D:D,0),1),$AK$11:$AO$11)),"")))</f>
        <v>#REF!</v>
      </c>
      <c r="T9" s="54" t="e">
        <f>IF(M9="","",IFERROR(INDEX('SP M'!F:F,MATCH(Info!M9,'SP M'!D:D,0),1),IFERROR(INDEX('SP N'!F:F,MATCH(Info!M9,'SP N'!D:D,0),1),"EI OLE")))</f>
        <v>#REF!</v>
      </c>
      <c r="U9" s="117"/>
      <c r="X9">
        <v>4</v>
      </c>
      <c r="Z9" s="57" t="e">
        <f>$N$9</f>
        <v>#REF!</v>
      </c>
      <c r="AA9" s="59" t="e">
        <f>$M$9</f>
        <v>#REF!</v>
      </c>
      <c r="AB9" s="60" t="e">
        <f>$O$9</f>
        <v>#REF!</v>
      </c>
      <c r="AD9" s="47">
        <f>$L$12</f>
        <v>4</v>
      </c>
      <c r="AE9" s="44" t="str">
        <f>$M$12&amp;" - "&amp;$M$13</f>
        <v>0 - 0</v>
      </c>
      <c r="AF9" s="45">
        <f>$R$12</f>
        <v>0</v>
      </c>
      <c r="AG9" s="46">
        <f>$U$12</f>
        <v>0</v>
      </c>
      <c r="AJ9" s="32" t="s">
        <v>117</v>
      </c>
      <c r="AK9">
        <v>1</v>
      </c>
      <c r="AL9">
        <v>15</v>
      </c>
      <c r="AM9">
        <v>33</v>
      </c>
      <c r="AN9">
        <v>81</v>
      </c>
      <c r="AO9">
        <v>145</v>
      </c>
    </row>
    <row r="10" spans="1:41" x14ac:dyDescent="0.25">
      <c r="A10" s="52" t="s">
        <v>49</v>
      </c>
      <c r="B10" s="31">
        <f>IFERROR(COUNTIF(MÜ!C:C,Info!A10),"")</f>
        <v>0</v>
      </c>
      <c r="C10" s="31">
        <f>IFERROR(COUNTIF(NÜ!C:C,Info!A10),"")</f>
        <v>0</v>
      </c>
      <c r="D10" s="31">
        <f>IFERROR(COUNTIF(MP!C:C,Info!A10),"")</f>
        <v>0</v>
      </c>
      <c r="E10" s="31">
        <f>IFERROR(COUNTIF(NP!C:C,Info!A10),"")</f>
        <v>0</v>
      </c>
      <c r="F10" s="31">
        <f>IFERROR(COUNTIF('SP M'!C:C,Info!A10),"")</f>
        <v>0</v>
      </c>
      <c r="G10" s="31">
        <f>IFERROR(COUNTIF('SP N'!C:C,Info!A10),"")</f>
        <v>0</v>
      </c>
      <c r="H10" s="31">
        <f t="shared" si="0"/>
        <v>0</v>
      </c>
      <c r="I10" s="22"/>
      <c r="J10" s="28" t="s">
        <v>17</v>
      </c>
      <c r="L10" s="112">
        <v>3</v>
      </c>
      <c r="M10" t="e">
        <f>'[1]SP  '!$A$4</f>
        <v>#REF!</v>
      </c>
      <c r="N10" s="65" t="e">
        <f>IF(M10="","",IFERROR(INDEX($AK$5:$AO$5,1,MATCH(INDEX(MÜ!A:A,MATCH(Info!M10,MÜ!D:D,0),1),$AK$6:$AO$6)),IFERROR(INDEX($AK$5:$AO$5,1,MATCH(INDEX(NÜ!A:A,MATCH(Info!M10,NÜ!D:D,0),1),$AK$7:$AO$7)),"")))</f>
        <v>#REF!</v>
      </c>
      <c r="O10" s="68" t="e">
        <f>IF(M10="","",IFERROR(INDEX(MÜ!F:F,MATCH(Info!M10,MÜ!D:D,0),1),IFERROR(INDEX(NÜ!F:F,MATCH(Info!M10,NÜ!D:D,0),1),"EI OLE")))</f>
        <v>#REF!</v>
      </c>
      <c r="P10" s="84" t="e">
        <f>IF(M10="","",IFERROR(INDEX($AK$5:$AO$5,1,MATCH(INDEX(MP!A:A,MATCH(Info!M10,MP!D:D,0),1),$AK$8:$AO$8)),IFERROR(INDEX($AK$5:$AO$5,1,MATCH(INDEX(NP!A:A,MATCH(Info!M10,NP!D:D,0),1),$AK$9:$AO$9)),"")))</f>
        <v>#REF!</v>
      </c>
      <c r="Q10" s="50" t="e">
        <f>IF(M10="","",IFERROR(INDEX(MP!F:F,MATCH(Info!M10,MP!D:D,0),1),IFERROR(INDEX(NP!F:F,MATCH(Info!M10,NP!D:D,0),1),"EI OLE")))</f>
        <v>#REF!</v>
      </c>
      <c r="R10" s="115" t="e">
        <f>SUM(Q10:Q11)</f>
        <v>#REF!</v>
      </c>
      <c r="S10" s="72" t="e">
        <f>IF(M10="","",IFERROR(INDEX($AK$5:$AO$5,1,MATCH(INDEX('SP M'!A:A,MATCH(Info!M10,'SP M'!D:D,0),1),$AK$10:$AO$10)),IFERROR(INDEX($AK$5:$AO$5,1,MATCH(INDEX('SP N'!A:A,MATCH(Info!M10,'SP N'!D:D,0),1),$AK$11:$AO$11)),"")))</f>
        <v>#REF!</v>
      </c>
      <c r="T10" s="54" t="e">
        <f>IF(M10="","",IFERROR(INDEX('SP M'!F:F,MATCH(Info!M10,'SP M'!D:D,0),1),IFERROR(INDEX('SP N'!F:F,MATCH(Info!M10,'SP N'!D:D,0),1),"EI OLE")))</f>
        <v>#REF!</v>
      </c>
      <c r="U10" s="117" t="e">
        <f>SUM(T10:T11)</f>
        <v>#REF!</v>
      </c>
      <c r="X10">
        <v>5</v>
      </c>
      <c r="Z10" s="57" t="e">
        <f>$N$10</f>
        <v>#REF!</v>
      </c>
      <c r="AA10" s="59" t="e">
        <f>$M$10</f>
        <v>#REF!</v>
      </c>
      <c r="AB10" s="60" t="e">
        <f>$O$10</f>
        <v>#REF!</v>
      </c>
      <c r="AD10" s="47">
        <f>$L$14</f>
        <v>5</v>
      </c>
      <c r="AE10" s="44" t="str">
        <f>$M$14&amp;" - "&amp;$M$15</f>
        <v>0 - 0</v>
      </c>
      <c r="AF10" s="45">
        <f>$R$14</f>
        <v>0</v>
      </c>
      <c r="AG10" s="46">
        <f>$U$14</f>
        <v>0</v>
      </c>
      <c r="AJ10" s="32" t="s">
        <v>139</v>
      </c>
      <c r="AK10">
        <v>1</v>
      </c>
      <c r="AL10">
        <v>11</v>
      </c>
      <c r="AM10">
        <v>35</v>
      </c>
      <c r="AN10">
        <v>71</v>
      </c>
      <c r="AO10">
        <v>119</v>
      </c>
    </row>
    <row r="11" spans="1:41" x14ac:dyDescent="0.25">
      <c r="A11" s="52" t="s">
        <v>61</v>
      </c>
      <c r="B11" s="31">
        <f>IFERROR(COUNTIF(MÜ!C:C,Info!A11),"")</f>
        <v>1</v>
      </c>
      <c r="C11" s="31">
        <f>IFERROR(COUNTIF(NÜ!C:C,Info!A11),"")</f>
        <v>1</v>
      </c>
      <c r="D11" s="31">
        <f>IFERROR(COUNTIF(MP!C:C,Info!A11),"")</f>
        <v>0</v>
      </c>
      <c r="E11" s="31">
        <f>IFERROR(COUNTIF(NP!C:C,Info!A11),"")</f>
        <v>0</v>
      </c>
      <c r="F11" s="31">
        <f>IFERROR(COUNTIF('SP M'!C:C,Info!A11),"")</f>
        <v>0</v>
      </c>
      <c r="G11" s="31">
        <f>IFERROR(COUNTIF('SP N'!C:C,Info!A11),"")</f>
        <v>0</v>
      </c>
      <c r="H11" s="31">
        <f t="shared" si="0"/>
        <v>2</v>
      </c>
      <c r="I11" s="21"/>
      <c r="J11" s="28" t="s">
        <v>18</v>
      </c>
      <c r="L11" s="112"/>
      <c r="M11" t="e">
        <f>'[1]SP  '!$B$4</f>
        <v>#REF!</v>
      </c>
      <c r="N11" s="65" t="e">
        <f>IF(M11="","",IFERROR(INDEX($AK$5:$AO$5,1,MATCH(INDEX(MÜ!A:A,MATCH(Info!M11,MÜ!D:D,0),1),$AK$6:$AO$6)),IFERROR(INDEX($AK$5:$AO$5,1,MATCH(INDEX(NÜ!A:A,MATCH(Info!M11,NÜ!D:D,0),1),$AK$7:$AO$7)),"")))</f>
        <v>#REF!</v>
      </c>
      <c r="O11" s="68" t="e">
        <f>IF(M11="","",IFERROR(INDEX(MÜ!F:F,MATCH(Info!M11,MÜ!D:D,0),1),IFERROR(INDEX(NÜ!F:F,MATCH(Info!M11,NÜ!D:D,0),1),"EI OLE")))</f>
        <v>#REF!</v>
      </c>
      <c r="P11" s="84" t="e">
        <f>IF(M11="","",IFERROR(INDEX($AK$5:$AO$5,1,MATCH(INDEX(MP!A:A,MATCH(Info!M11,MP!D:D,0),1),$AK$8:$AO$8)),IFERROR(INDEX($AK$5:$AO$5,1,MATCH(INDEX(NP!A:A,MATCH(Info!M11,NP!D:D,0),1),$AK$9:$AO$9)),"")))</f>
        <v>#REF!</v>
      </c>
      <c r="Q11" s="50" t="e">
        <f>IF(M11="","",IFERROR(INDEX(MP!F:F,MATCH(Info!M11,MP!D:D,0),1),IFERROR(INDEX(NP!F:F,MATCH(Info!M11,NP!D:D,0),1),"EI OLE")))</f>
        <v>#REF!</v>
      </c>
      <c r="R11" s="115"/>
      <c r="S11" s="72" t="e">
        <f>IF(M11="","",IFERROR(INDEX($AK$5:$AO$5,1,MATCH(INDEX('SP M'!A:A,MATCH(Info!M11,'SP M'!D:D,0),1),$AK$10:$AO$10)),IFERROR(INDEX($AK$5:$AO$5,1,MATCH(INDEX('SP N'!A:A,MATCH(Info!M11,'SP N'!D:D,0),1),$AK$11:$AO$11)),"")))</f>
        <v>#REF!</v>
      </c>
      <c r="T11" s="54" t="e">
        <f>IF(M11="","",IFERROR(INDEX('SP M'!F:F,MATCH(Info!M11,'SP M'!D:D,0),1),IFERROR(INDEX('SP N'!F:F,MATCH(Info!M11,'SP N'!D:D,0),1),"EI OLE")))</f>
        <v>#REF!</v>
      </c>
      <c r="U11" s="117"/>
      <c r="X11">
        <v>6</v>
      </c>
      <c r="Z11" s="57" t="e">
        <f>$N$11</f>
        <v>#REF!</v>
      </c>
      <c r="AA11" s="59" t="e">
        <f>$M$11</f>
        <v>#REF!</v>
      </c>
      <c r="AB11" s="60" t="e">
        <f>$O$11</f>
        <v>#REF!</v>
      </c>
      <c r="AD11" s="47">
        <f>$L$16</f>
        <v>6</v>
      </c>
      <c r="AE11" s="44" t="str">
        <f>$M$16&amp;" - "&amp;$M$17</f>
        <v>0 - 0</v>
      </c>
      <c r="AF11" s="45">
        <f>$R$16</f>
        <v>0</v>
      </c>
      <c r="AG11" s="46">
        <f>$U$16</f>
        <v>0</v>
      </c>
      <c r="AJ11" s="32" t="s">
        <v>140</v>
      </c>
      <c r="AK11">
        <v>1</v>
      </c>
      <c r="AL11">
        <v>11</v>
      </c>
      <c r="AM11">
        <v>35</v>
      </c>
      <c r="AN11">
        <v>71</v>
      </c>
      <c r="AO11">
        <v>119</v>
      </c>
    </row>
    <row r="12" spans="1:41" x14ac:dyDescent="0.25">
      <c r="A12" s="52" t="s">
        <v>45</v>
      </c>
      <c r="B12" s="31">
        <f>IFERROR(COUNTIF(MÜ!C:C,Info!A12),"")</f>
        <v>1</v>
      </c>
      <c r="C12" s="31">
        <f>IFERROR(COUNTIF(NÜ!C:C,Info!A12),"")</f>
        <v>1</v>
      </c>
      <c r="D12" s="31">
        <f>IFERROR(COUNTIF(MP!C:C,Info!A12),"")</f>
        <v>3</v>
      </c>
      <c r="E12" s="31">
        <f>IFERROR(COUNTIF(NP!C:C,Info!A12),"")</f>
        <v>1</v>
      </c>
      <c r="F12" s="31">
        <f>IFERROR(COUNTIF('SP M'!C:C,Info!A12),"")</f>
        <v>2</v>
      </c>
      <c r="G12" s="31">
        <f>IFERROR(COUNTIF('SP N'!C:C,Info!A12),"")</f>
        <v>0</v>
      </c>
      <c r="H12" s="31">
        <f t="shared" si="0"/>
        <v>8</v>
      </c>
      <c r="I12" s="20"/>
      <c r="J12" s="28" t="s">
        <v>19</v>
      </c>
      <c r="L12" s="120">
        <v>4</v>
      </c>
      <c r="M12">
        <f>'[1]SP  '!$A$5</f>
        <v>0</v>
      </c>
      <c r="N12" s="65" t="str">
        <f>IF(M12="","",IFERROR(INDEX($AK$5:$AO$5,1,MATCH(INDEX(MÜ!A:A,MATCH(Info!M12,MÜ!D:D,0),1),$AK$6:$AO$6)),IFERROR(INDEX($AK$5:$AO$5,1,MATCH(INDEX(NÜ!A:A,MATCH(Info!M12,NÜ!D:D,0),1),$AK$7:$AO$7)),"")))</f>
        <v/>
      </c>
      <c r="O12" s="68" t="str">
        <f>IF(M12="","",IFERROR(INDEX(MÜ!F:F,MATCH(Info!M12,MÜ!D:D,0),1),IFERROR(INDEX(NÜ!F:F,MATCH(Info!M12,NÜ!D:D,0),1),"EI OLE")))</f>
        <v>EI OLE</v>
      </c>
      <c r="P12" s="84" t="str">
        <f>IF(M12="","",IFERROR(INDEX($AK$5:$AO$5,1,MATCH(INDEX(MP!A:A,MATCH(Info!M12,MP!D:D,0),1),$AK$8:$AO$8)),IFERROR(INDEX($AK$5:$AO$5,1,MATCH(INDEX(NP!A:A,MATCH(Info!M12,NP!D:D,0),1),$AK$9:$AO$9)),"")))</f>
        <v/>
      </c>
      <c r="Q12" s="50" t="str">
        <f>IF(M12="","",IFERROR(INDEX(MP!F:F,MATCH(Info!M12,MP!D:D,0),1),IFERROR(INDEX(NP!F:F,MATCH(Info!M12,NP!D:D,0),1),"EI OLE")))</f>
        <v>EI OLE</v>
      </c>
      <c r="R12" s="115">
        <f>SUM(Q12:Q13)</f>
        <v>0</v>
      </c>
      <c r="S12" s="72" t="str">
        <f>IF(M12="","",IFERROR(INDEX($AK$5:$AO$5,1,MATCH(INDEX('SP M'!A:A,MATCH(Info!M12,'SP M'!D:D,0),1),$AK$10:$AO$10)),IFERROR(INDEX($AK$5:$AO$5,1,MATCH(INDEX('SP N'!A:A,MATCH(Info!M12,'SP N'!D:D,0),1),$AK$11:$AO$11)),"")))</f>
        <v/>
      </c>
      <c r="T12" s="54" t="str">
        <f>IF(M12="","",IFERROR(INDEX('SP M'!F:F,MATCH(Info!M12,'SP M'!D:D,0),1),IFERROR(INDEX('SP N'!F:F,MATCH(Info!M12,'SP N'!D:D,0),1),"EI OLE")))</f>
        <v>EI OLE</v>
      </c>
      <c r="U12" s="117">
        <f>SUM(T12:T13)</f>
        <v>0</v>
      </c>
      <c r="X12">
        <v>7</v>
      </c>
      <c r="Z12" s="57" t="str">
        <f>$N$12</f>
        <v/>
      </c>
      <c r="AA12" s="59">
        <f>$M$12</f>
        <v>0</v>
      </c>
      <c r="AB12" s="60" t="str">
        <f>$O$12</f>
        <v>EI OLE</v>
      </c>
      <c r="AD12" s="47">
        <f>$L$18</f>
        <v>7</v>
      </c>
      <c r="AE12" s="44" t="str">
        <f>$M$18&amp;" - "&amp;$M$19</f>
        <v>0 - 0</v>
      </c>
      <c r="AF12" s="45">
        <f>$R$18</f>
        <v>0</v>
      </c>
      <c r="AG12" s="46">
        <f>$U$18</f>
        <v>0</v>
      </c>
    </row>
    <row r="13" spans="1:41" x14ac:dyDescent="0.25">
      <c r="A13" s="52" t="s">
        <v>31</v>
      </c>
      <c r="B13" s="31">
        <f>IFERROR(COUNTIF(MÜ!C:C,Info!A13),"")</f>
        <v>1</v>
      </c>
      <c r="C13" s="31">
        <f>IFERROR(COUNTIF(NÜ!C:C,Info!A13),"")</f>
        <v>0</v>
      </c>
      <c r="D13" s="31">
        <f>IFERROR(COUNTIF(MP!C:C,Info!A13),"")</f>
        <v>0</v>
      </c>
      <c r="E13" s="31">
        <f>IFERROR(COUNTIF(NP!C:C,Info!A13),"")</f>
        <v>2</v>
      </c>
      <c r="F13" s="31">
        <f>IFERROR(COUNTIF('SP M'!C:C,Info!A13),"")</f>
        <v>2</v>
      </c>
      <c r="G13" s="31">
        <f>IFERROR(COUNTIF('SP N'!C:C,Info!A13),"")</f>
        <v>4</v>
      </c>
      <c r="H13" s="31">
        <f t="shared" si="0"/>
        <v>9</v>
      </c>
      <c r="I13" s="27"/>
      <c r="J13" s="28" t="s">
        <v>20</v>
      </c>
      <c r="L13" s="120"/>
      <c r="M13">
        <f>'[1]SP  '!$B$5</f>
        <v>0</v>
      </c>
      <c r="N13" s="65" t="str">
        <f>IF(M13="","",IFERROR(INDEX($AK$5:$AO$5,1,MATCH(INDEX(MÜ!A:A,MATCH(Info!M13,MÜ!D:D,0),1),$AK$6:$AO$6)),IFERROR(INDEX($AK$5:$AO$5,1,MATCH(INDEX(NÜ!A:A,MATCH(Info!M13,NÜ!D:D,0),1),$AK$7:$AO$7)),"")))</f>
        <v/>
      </c>
      <c r="O13" s="68" t="str">
        <f>IF(M13="","",IFERROR(INDEX(MÜ!F:F,MATCH(Info!M13,MÜ!D:D,0),1),IFERROR(INDEX(NÜ!F:F,MATCH(Info!M13,NÜ!D:D,0),1),"EI OLE")))</f>
        <v>EI OLE</v>
      </c>
      <c r="P13" s="84" t="str">
        <f>IF(M13="","",IFERROR(INDEX($AK$5:$AO$5,1,MATCH(INDEX(MP!A:A,MATCH(Info!M13,MP!D:D,0),1),$AK$8:$AO$8)),IFERROR(INDEX($AK$5:$AO$5,1,MATCH(INDEX(NP!A:A,MATCH(Info!M13,NP!D:D,0),1),$AK$9:$AO$9)),"")))</f>
        <v/>
      </c>
      <c r="Q13" s="50" t="str">
        <f>IF(M13="","",IFERROR(INDEX(MP!F:F,MATCH(Info!M13,MP!D:D,0),1),IFERROR(INDEX(NP!F:F,MATCH(Info!M13,NP!D:D,0),1),"EI OLE")))</f>
        <v>EI OLE</v>
      </c>
      <c r="R13" s="115"/>
      <c r="S13" s="72" t="str">
        <f>IF(M13="","",IFERROR(INDEX($AK$5:$AO$5,1,MATCH(INDEX('SP M'!A:A,MATCH(Info!M13,'SP M'!D:D,0),1),$AK$10:$AO$10)),IFERROR(INDEX($AK$5:$AO$5,1,MATCH(INDEX('SP N'!A:A,MATCH(Info!M13,'SP N'!D:D,0),1),$AK$11:$AO$11)),"")))</f>
        <v/>
      </c>
      <c r="T13" s="54" t="str">
        <f>IF(M13="","",IFERROR(INDEX('SP M'!F:F,MATCH(Info!M13,'SP M'!D:D,0),1),IFERROR(INDEX('SP N'!F:F,MATCH(Info!M13,'SP N'!D:D,0),1),"EI OLE")))</f>
        <v>EI OLE</v>
      </c>
      <c r="U13" s="117"/>
      <c r="X13">
        <v>8</v>
      </c>
      <c r="Z13" s="57" t="str">
        <f>$N$13</f>
        <v/>
      </c>
      <c r="AA13" s="59">
        <f>$M$13</f>
        <v>0</v>
      </c>
      <c r="AB13" s="60" t="str">
        <f>$O$13</f>
        <v>EI OLE</v>
      </c>
      <c r="AD13" s="47">
        <f>$L$20</f>
        <v>8</v>
      </c>
      <c r="AE13" s="44" t="str">
        <f>$M$20&amp;" - "&amp;$M$21</f>
        <v>0 - 0</v>
      </c>
      <c r="AF13" s="45">
        <f>$R$20</f>
        <v>0</v>
      </c>
      <c r="AG13" s="46">
        <f>$U$20</f>
        <v>0</v>
      </c>
    </row>
    <row r="14" spans="1:41" x14ac:dyDescent="0.25">
      <c r="A14" s="52" t="s">
        <v>81</v>
      </c>
      <c r="B14" s="31">
        <f>IFERROR(COUNTIF(MÜ!C:C,Info!A14),"")</f>
        <v>0</v>
      </c>
      <c r="C14" s="31">
        <f>IFERROR(COUNTIF(NÜ!C:C,Info!A14),"")</f>
        <v>0</v>
      </c>
      <c r="D14" s="31">
        <f>IFERROR(COUNTIF(MP!C:C,Info!A14),"")</f>
        <v>1</v>
      </c>
      <c r="E14" s="31">
        <f>IFERROR(COUNTIF(NP!C:C,Info!A14),"")</f>
        <v>0</v>
      </c>
      <c r="F14" s="31">
        <f>IFERROR(COUNTIF('SP M'!C:C,Info!A14),"")</f>
        <v>0</v>
      </c>
      <c r="G14" s="31">
        <f>IFERROR(COUNTIF('SP N'!C:C,Info!A14),"")</f>
        <v>0</v>
      </c>
      <c r="H14" s="31">
        <f t="shared" si="0"/>
        <v>1</v>
      </c>
      <c r="J14" s="17"/>
      <c r="L14" s="112">
        <v>5</v>
      </c>
      <c r="M14">
        <f>'[1]SP  '!$A$6</f>
        <v>0</v>
      </c>
      <c r="N14" s="65" t="str">
        <f>IF(M14="","",IFERROR(INDEX($AK$5:$AO$5,1,MATCH(INDEX(MÜ!A:A,MATCH(Info!M14,MÜ!D:D,0),1),$AK$6:$AO$6)),IFERROR(INDEX($AK$5:$AO$5,1,MATCH(INDEX(NÜ!A:A,MATCH(Info!M14,NÜ!D:D,0),1),$AK$7:$AO$7)),"")))</f>
        <v/>
      </c>
      <c r="O14" s="68" t="str">
        <f>IF(M14="","",IFERROR(INDEX(MÜ!F:F,MATCH(Info!M14,MÜ!D:D,0),1),IFERROR(INDEX(NÜ!F:F,MATCH(Info!M14,NÜ!D:D,0),1),"EI OLE")))</f>
        <v>EI OLE</v>
      </c>
      <c r="P14" s="84" t="str">
        <f>IF(M14="","",IFERROR(INDEX($AK$5:$AO$5,1,MATCH(INDEX(MP!A:A,MATCH(Info!M14,MP!D:D,0),1),$AK$8:$AO$8)),IFERROR(INDEX($AK$5:$AO$5,1,MATCH(INDEX(NP!A:A,MATCH(Info!M14,NP!D:D,0),1),$AK$9:$AO$9)),"")))</f>
        <v/>
      </c>
      <c r="Q14" s="50" t="str">
        <f>IF(M14="","",IFERROR(INDEX(MP!F:F,MATCH(Info!M14,MP!D:D,0),1),IFERROR(INDEX(NP!F:F,MATCH(Info!M14,NP!D:D,0),1),"EI OLE")))</f>
        <v>EI OLE</v>
      </c>
      <c r="R14" s="115">
        <f>SUM(Q14:Q15)</f>
        <v>0</v>
      </c>
      <c r="S14" s="72" t="str">
        <f>IF(M14="","",IFERROR(INDEX($AK$5:$AO$5,1,MATCH(INDEX('SP M'!A:A,MATCH(Info!M14,'SP M'!D:D,0),1),$AK$10:$AO$10)),IFERROR(INDEX($AK$5:$AO$5,1,MATCH(INDEX('SP N'!A:A,MATCH(Info!M14,'SP N'!D:D,0),1),$AK$11:$AO$11)),"")))</f>
        <v/>
      </c>
      <c r="T14" s="54" t="str">
        <f>IF(M14="","",IFERROR(INDEX('SP M'!F:F,MATCH(Info!M14,'SP M'!D:D,0),1),IFERROR(INDEX('SP N'!F:F,MATCH(Info!M14,'SP N'!D:D,0),1),"EI OLE")))</f>
        <v>EI OLE</v>
      </c>
      <c r="U14" s="117">
        <f>SUM(T14:T15)</f>
        <v>0</v>
      </c>
      <c r="X14">
        <v>9</v>
      </c>
      <c r="Z14" s="57" t="str">
        <f>$N$14</f>
        <v/>
      </c>
      <c r="AA14" s="59">
        <f>$M$14</f>
        <v>0</v>
      </c>
      <c r="AB14" s="60" t="str">
        <f>$O$14</f>
        <v>EI OLE</v>
      </c>
      <c r="AD14" s="47">
        <f>$L$22</f>
        <v>9</v>
      </c>
      <c r="AE14" s="44" t="str">
        <f>$M$22&amp;" - "&amp;$M$23</f>
        <v>0 - 0</v>
      </c>
      <c r="AF14" s="45">
        <f>$R$22</f>
        <v>0</v>
      </c>
      <c r="AG14" s="46">
        <f>$U$22</f>
        <v>0</v>
      </c>
    </row>
    <row r="15" spans="1:41" ht="14.4" x14ac:dyDescent="0.3">
      <c r="A15" s="52" t="s">
        <v>36</v>
      </c>
      <c r="B15" s="31">
        <f>IFERROR(COUNTIF(MÜ!C:C,Info!A15),"")</f>
        <v>0</v>
      </c>
      <c r="C15" s="31">
        <f>IFERROR(COUNTIF(NÜ!C:C,Info!A15),"")</f>
        <v>0</v>
      </c>
      <c r="D15" s="31">
        <f>IFERROR(COUNTIF(MP!C:C,Info!A15),"")</f>
        <v>0</v>
      </c>
      <c r="E15" s="31">
        <f>IFERROR(COUNTIF(NP!C:C,Info!A15),"")</f>
        <v>0</v>
      </c>
      <c r="F15" s="31">
        <f>IFERROR(COUNTIF('SP M'!C:C,Info!A15),"")</f>
        <v>0</v>
      </c>
      <c r="G15" s="31">
        <f>IFERROR(COUNTIF('SP N'!C:C,Info!A15),"")</f>
        <v>0</v>
      </c>
      <c r="H15" s="31">
        <f t="shared" si="0"/>
        <v>0</v>
      </c>
      <c r="I15" s="19">
        <v>0</v>
      </c>
      <c r="J15" s="17" t="s">
        <v>12</v>
      </c>
      <c r="L15" s="112"/>
      <c r="M15">
        <f>'[1]SP  '!$B$6</f>
        <v>0</v>
      </c>
      <c r="N15" s="65" t="str">
        <f>IF(M15="","",IFERROR(INDEX($AK$5:$AO$5,1,MATCH(INDEX(MÜ!A:A,MATCH(Info!M15,MÜ!D:D,0),1),$AK$6:$AO$6)),IFERROR(INDEX($AK$5:$AO$5,1,MATCH(INDEX(NÜ!A:A,MATCH(Info!M15,NÜ!D:D,0),1),$AK$7:$AO$7)),"")))</f>
        <v/>
      </c>
      <c r="O15" s="68" t="str">
        <f>IF(M15="","",IFERROR(INDEX(MÜ!F:F,MATCH(Info!M15,MÜ!D:D,0),1),IFERROR(INDEX(NÜ!F:F,MATCH(Info!M15,NÜ!D:D,0),1),"EI OLE")))</f>
        <v>EI OLE</v>
      </c>
      <c r="P15" s="84" t="str">
        <f>IF(M15="","",IFERROR(INDEX($AK$5:$AO$5,1,MATCH(INDEX(MP!A:A,MATCH(Info!M15,MP!D:D,0),1),$AK$8:$AO$8)),IFERROR(INDEX($AK$5:$AO$5,1,MATCH(INDEX(NP!A:A,MATCH(Info!M15,NP!D:D,0),1),$AK$9:$AO$9)),"")))</f>
        <v/>
      </c>
      <c r="Q15" s="50" t="str">
        <f>IF(M15="","",IFERROR(INDEX(MP!F:F,MATCH(Info!M15,MP!D:D,0),1),IFERROR(INDEX(NP!F:F,MATCH(Info!M15,NP!D:D,0),1),"EI OLE")))</f>
        <v>EI OLE</v>
      </c>
      <c r="R15" s="115"/>
      <c r="S15" s="72" t="str">
        <f>IF(M15="","",IFERROR(INDEX($AK$5:$AO$5,1,MATCH(INDEX('SP M'!A:A,MATCH(Info!M15,'SP M'!D:D,0),1),$AK$10:$AO$10)),IFERROR(INDEX($AK$5:$AO$5,1,MATCH(INDEX('SP N'!A:A,MATCH(Info!M15,'SP N'!D:D,0),1),$AK$11:$AO$11)),"")))</f>
        <v/>
      </c>
      <c r="T15" s="54" t="str">
        <f>IF(M15="","",IFERROR(INDEX('SP M'!F:F,MATCH(Info!M15,'SP M'!D:D,0),1),IFERROR(INDEX('SP N'!F:F,MATCH(Info!M15,'SP N'!D:D,0),1),"EI OLE")))</f>
        <v>EI OLE</v>
      </c>
      <c r="U15" s="117"/>
      <c r="X15">
        <v>10</v>
      </c>
      <c r="Z15" s="57" t="str">
        <f>$N$15</f>
        <v/>
      </c>
      <c r="AA15" s="59">
        <f>$M$15</f>
        <v>0</v>
      </c>
      <c r="AB15" s="60" t="str">
        <f>$O$15</f>
        <v>EI OLE</v>
      </c>
      <c r="AD15" s="47">
        <f>$L$24</f>
        <v>10</v>
      </c>
      <c r="AE15" s="44" t="str">
        <f>$M$24&amp;" - "&amp;$M$25</f>
        <v xml:space="preserve"> - </v>
      </c>
      <c r="AF15" s="45">
        <f>$R$24</f>
        <v>0</v>
      </c>
      <c r="AG15" s="46">
        <f>$U$24</f>
        <v>0</v>
      </c>
    </row>
    <row r="16" spans="1:41" x14ac:dyDescent="0.25">
      <c r="A16" s="52" t="s">
        <v>56</v>
      </c>
      <c r="B16" s="31">
        <f>IFERROR(COUNTIF(MÜ!C:C,Info!A16),"")</f>
        <v>0</v>
      </c>
      <c r="C16" s="31">
        <f>IFERROR(COUNTIF(NÜ!C:C,Info!A16),"")</f>
        <v>0</v>
      </c>
      <c r="D16" s="31">
        <f>IFERROR(COUNTIF(MP!C:C,Info!A16),"")</f>
        <v>0</v>
      </c>
      <c r="E16" s="31">
        <f>IFERROR(COUNTIF(NP!C:C,Info!A16),"")</f>
        <v>0</v>
      </c>
      <c r="F16" s="31">
        <f>IFERROR(COUNTIF('SP M'!C:C,Info!A16),"")</f>
        <v>0</v>
      </c>
      <c r="G16" s="31">
        <f>IFERROR(COUNTIF('SP N'!C:C,Info!A16),"")</f>
        <v>0</v>
      </c>
      <c r="H16" s="31">
        <f t="shared" si="0"/>
        <v>0</v>
      </c>
      <c r="I16" s="18"/>
      <c r="J16" s="17" t="s">
        <v>11</v>
      </c>
      <c r="L16" s="113">
        <v>6</v>
      </c>
      <c r="M16">
        <f>'[1]SP  '!$A$7</f>
        <v>0</v>
      </c>
      <c r="N16" s="65" t="str">
        <f>IF(M16="","",IFERROR(INDEX($AK$5:$AO$5,1,MATCH(INDEX(MÜ!A:A,MATCH(Info!M16,MÜ!D:D,0),1),$AK$6:$AO$6)),IFERROR(INDEX($AK$5:$AO$5,1,MATCH(INDEX(NÜ!A:A,MATCH(Info!M16,NÜ!D:D,0),1),$AK$7:$AO$7)),"")))</f>
        <v/>
      </c>
      <c r="O16" s="68" t="str">
        <f>IF(M16="","",IFERROR(INDEX(MÜ!F:F,MATCH(Info!M16,MÜ!D:D,0),1),IFERROR(INDEX(NÜ!F:F,MATCH(Info!M16,NÜ!D:D,0),1),"EI OLE")))</f>
        <v>EI OLE</v>
      </c>
      <c r="P16" s="84" t="str">
        <f>IF(M16="","",IFERROR(INDEX($AK$5:$AO$5,1,MATCH(INDEX(MP!A:A,MATCH(Info!M16,MP!D:D,0),1),$AK$8:$AO$8)),IFERROR(INDEX($AK$5:$AO$5,1,MATCH(INDEX(NP!A:A,MATCH(Info!M16,NP!D:D,0),1),$AK$9:$AO$9)),"")))</f>
        <v/>
      </c>
      <c r="Q16" s="50" t="str">
        <f>IF(M16="","",IFERROR(INDEX(MP!F:F,MATCH(Info!M16,MP!D:D,0),1),IFERROR(INDEX(NP!F:F,MATCH(Info!M16,NP!D:D,0),1),"EI OLE")))</f>
        <v>EI OLE</v>
      </c>
      <c r="R16" s="115">
        <f>SUM(Q16:Q17)</f>
        <v>0</v>
      </c>
      <c r="S16" s="72" t="str">
        <f>IF(M16="","",IFERROR(INDEX($AK$5:$AO$5,1,MATCH(INDEX('SP M'!A:A,MATCH(Info!M16,'SP M'!D:D,0),1),$AK$10:$AO$10)),IFERROR(INDEX($AK$5:$AO$5,1,MATCH(INDEX('SP N'!A:A,MATCH(Info!M16,'SP N'!D:D,0),1),$AK$11:$AO$11)),"")))</f>
        <v/>
      </c>
      <c r="T16" s="54" t="str">
        <f>IF(M16="","",IFERROR(INDEX('SP M'!F:F,MATCH(Info!M16,'SP M'!D:D,0),1),IFERROR(INDEX('SP N'!F:F,MATCH(Info!M16,'SP N'!D:D,0),1),"EI OLE")))</f>
        <v>EI OLE</v>
      </c>
      <c r="U16" s="117">
        <f>SUM(T16:T17)</f>
        <v>0</v>
      </c>
      <c r="X16">
        <v>11</v>
      </c>
      <c r="Z16" s="57" t="str">
        <f>$N$16</f>
        <v/>
      </c>
      <c r="AA16" s="59">
        <f>$M$16</f>
        <v>0</v>
      </c>
      <c r="AB16" s="60" t="str">
        <f>$O$16</f>
        <v>EI OLE</v>
      </c>
      <c r="AD16" s="47">
        <f>$L$26</f>
        <v>11</v>
      </c>
      <c r="AE16" s="44" t="str">
        <f>$M$26&amp;" - "&amp;$M$27</f>
        <v xml:space="preserve"> - </v>
      </c>
      <c r="AF16" s="45">
        <f>$R$26</f>
        <v>0</v>
      </c>
      <c r="AG16" s="46">
        <f>$U$26</f>
        <v>0</v>
      </c>
    </row>
    <row r="17" spans="1:33" x14ac:dyDescent="0.25">
      <c r="A17" s="52" t="s">
        <v>26</v>
      </c>
      <c r="B17" s="31">
        <f>IFERROR(COUNTIF(MÜ!C:C,Info!A17),"")</f>
        <v>2</v>
      </c>
      <c r="C17" s="31">
        <f>IFERROR(COUNTIF(NÜ!C:C,Info!A17),"")</f>
        <v>0</v>
      </c>
      <c r="D17" s="31">
        <f>IFERROR(COUNTIF(MP!C:C,Info!A17),"")</f>
        <v>1</v>
      </c>
      <c r="E17" s="31">
        <f>IFERROR(COUNTIF(NP!C:C,Info!A17),"")</f>
        <v>0</v>
      </c>
      <c r="F17" s="31">
        <f>IFERROR(COUNTIF('SP M'!C:C,Info!A17),"")</f>
        <v>1</v>
      </c>
      <c r="G17" s="31">
        <f>IFERROR(COUNTIF('SP N'!C:C,Info!A17),"")</f>
        <v>0</v>
      </c>
      <c r="H17" s="31">
        <f t="shared" si="0"/>
        <v>4</v>
      </c>
      <c r="L17" s="113"/>
      <c r="M17">
        <f>'[1]SP  '!$B$7</f>
        <v>0</v>
      </c>
      <c r="N17" s="65" t="str">
        <f>IF(M17="","",IFERROR(INDEX($AK$5:$AO$5,1,MATCH(INDEX(MÜ!A:A,MATCH(Info!M17,MÜ!D:D,0),1),$AK$6:$AO$6)),IFERROR(INDEX($AK$5:$AO$5,1,MATCH(INDEX(NÜ!A:A,MATCH(Info!M17,NÜ!D:D,0),1),$AK$7:$AO$7)),"")))</f>
        <v/>
      </c>
      <c r="O17" s="68" t="str">
        <f>IF(M17="","",IFERROR(INDEX(MÜ!F:F,MATCH(Info!M17,MÜ!D:D,0),1),IFERROR(INDEX(NÜ!F:F,MATCH(Info!M17,NÜ!D:D,0),1),"EI OLE")))</f>
        <v>EI OLE</v>
      </c>
      <c r="P17" s="84" t="str">
        <f>IF(M17="","",IFERROR(INDEX($AK$5:$AO$5,1,MATCH(INDEX(MP!A:A,MATCH(Info!M17,MP!D:D,0),1),$AK$8:$AO$8)),IFERROR(INDEX($AK$5:$AO$5,1,MATCH(INDEX(NP!A:A,MATCH(Info!M17,NP!D:D,0),1),$AK$9:$AO$9)),"")))</f>
        <v/>
      </c>
      <c r="Q17" s="50" t="str">
        <f>IF(M17="","",IFERROR(INDEX(MP!F:F,MATCH(Info!M17,MP!D:D,0),1),IFERROR(INDEX(NP!F:F,MATCH(Info!M17,NP!D:D,0),1),"EI OLE")))</f>
        <v>EI OLE</v>
      </c>
      <c r="R17" s="115"/>
      <c r="S17" s="72" t="str">
        <f>IF(M17="","",IFERROR(INDEX($AK$5:$AO$5,1,MATCH(INDEX('SP M'!A:A,MATCH(Info!M17,'SP M'!D:D,0),1),$AK$10:$AO$10)),IFERROR(INDEX($AK$5:$AO$5,1,MATCH(INDEX('SP N'!A:A,MATCH(Info!M17,'SP N'!D:D,0),1),$AK$11:$AO$11)),"")))</f>
        <v/>
      </c>
      <c r="T17" s="54" t="str">
        <f>IF(M17="","",IFERROR(INDEX('SP M'!F:F,MATCH(Info!M17,'SP M'!D:D,0),1),IFERROR(INDEX('SP N'!F:F,MATCH(Info!M17,'SP N'!D:D,0),1),"EI OLE")))</f>
        <v>EI OLE</v>
      </c>
      <c r="U17" s="117"/>
      <c r="X17">
        <v>12</v>
      </c>
      <c r="Z17" s="57" t="str">
        <f>$N$17</f>
        <v/>
      </c>
      <c r="AA17" s="59">
        <f>$M$17</f>
        <v>0</v>
      </c>
      <c r="AB17" s="60" t="str">
        <f>$O$17</f>
        <v>EI OLE</v>
      </c>
      <c r="AD17" s="47">
        <f>$L$28</f>
        <v>12</v>
      </c>
      <c r="AE17" s="44" t="str">
        <f>$M$28&amp;" - "&amp;$M$29</f>
        <v xml:space="preserve"> - </v>
      </c>
      <c r="AF17" s="45">
        <f>$R$28</f>
        <v>0</v>
      </c>
      <c r="AG17" s="46">
        <f>$U$28</f>
        <v>0</v>
      </c>
    </row>
    <row r="18" spans="1:33" x14ac:dyDescent="0.25">
      <c r="A18" s="52" t="s">
        <v>90</v>
      </c>
      <c r="B18" s="31">
        <f>IFERROR(COUNTIF(MÜ!C:C,Info!A18),"")</f>
        <v>1</v>
      </c>
      <c r="C18" s="31">
        <f>IFERROR(COUNTIF(NÜ!C:C,Info!A18),"")</f>
        <v>0</v>
      </c>
      <c r="D18" s="31">
        <f>IFERROR(COUNTIF(MP!C:C,Info!A18),"")</f>
        <v>0</v>
      </c>
      <c r="E18" s="31">
        <f>IFERROR(COUNTIF(NP!C:C,Info!A18),"")</f>
        <v>0</v>
      </c>
      <c r="F18" s="31">
        <f>IFERROR(COUNTIF('SP M'!C:C,Info!A18),"")</f>
        <v>0</v>
      </c>
      <c r="G18" s="31">
        <f>IFERROR(COUNTIF('SP N'!C:C,Info!A18),"")</f>
        <v>0</v>
      </c>
      <c r="H18" s="31">
        <f t="shared" si="0"/>
        <v>1</v>
      </c>
      <c r="J18" s="17" t="s">
        <v>64</v>
      </c>
      <c r="L18" s="112">
        <v>7</v>
      </c>
      <c r="M18">
        <f>'[1]SP  '!$A$8</f>
        <v>0</v>
      </c>
      <c r="N18" s="65" t="str">
        <f>IF(M18="","",IFERROR(INDEX($AK$5:$AO$5,1,MATCH(INDEX(MÜ!A:A,MATCH(Info!M18,MÜ!D:D,0),1),$AK$6:$AO$6)),IFERROR(INDEX($AK$5:$AO$5,1,MATCH(INDEX(NÜ!A:A,MATCH(Info!M18,NÜ!D:D,0),1),$AK$7:$AO$7)),"")))</f>
        <v/>
      </c>
      <c r="O18" s="68" t="str">
        <f>IF(M18="","",IFERROR(INDEX(MÜ!F:F,MATCH(Info!M18,MÜ!D:D,0),1),IFERROR(INDEX(NÜ!F:F,MATCH(Info!M18,NÜ!D:D,0),1),"EI OLE")))</f>
        <v>EI OLE</v>
      </c>
      <c r="P18" s="84" t="str">
        <f>IF(M18="","",IFERROR(INDEX($AK$5:$AO$5,1,MATCH(INDEX(MP!A:A,MATCH(Info!M18,MP!D:D,0),1),$AK$8:$AO$8)),IFERROR(INDEX($AK$5:$AO$5,1,MATCH(INDEX(NP!A:A,MATCH(Info!M18,NP!D:D,0),1),$AK$9:$AO$9)),"")))</f>
        <v/>
      </c>
      <c r="Q18" s="50" t="str">
        <f>IF(M18="","",IFERROR(INDEX(MP!F:F,MATCH(Info!M18,MP!D:D,0),1),IFERROR(INDEX(NP!F:F,MATCH(Info!M18,NP!D:D,0),1),"EI OLE")))</f>
        <v>EI OLE</v>
      </c>
      <c r="R18" s="115">
        <f>SUM(Q18:Q19)</f>
        <v>0</v>
      </c>
      <c r="S18" s="72" t="str">
        <f>IF(M18="","",IFERROR(INDEX($AK$5:$AO$5,1,MATCH(INDEX('SP M'!A:A,MATCH(Info!M18,'SP M'!D:D,0),1),$AK$10:$AO$10)),IFERROR(INDEX($AK$5:$AO$5,1,MATCH(INDEX('SP N'!A:A,MATCH(Info!M18,'SP N'!D:D,0),1),$AK$11:$AO$11)),"")))</f>
        <v/>
      </c>
      <c r="T18" s="54" t="str">
        <f>IF(M18="","",IFERROR(INDEX('SP M'!F:F,MATCH(Info!M18,'SP M'!D:D,0),1),IFERROR(INDEX('SP N'!F:F,MATCH(Info!M18,'SP N'!D:D,0),1),"EI OLE")))</f>
        <v>EI OLE</v>
      </c>
      <c r="U18" s="117">
        <f>SUM(T18:T19)</f>
        <v>0</v>
      </c>
      <c r="X18">
        <v>13</v>
      </c>
      <c r="Z18" s="57" t="str">
        <f>$N$18</f>
        <v/>
      </c>
      <c r="AA18" s="59">
        <f>$M$18</f>
        <v>0</v>
      </c>
      <c r="AB18" s="60" t="str">
        <f>$O$18</f>
        <v>EI OLE</v>
      </c>
      <c r="AD18" s="47">
        <f>$L$30</f>
        <v>13</v>
      </c>
      <c r="AE18" s="44" t="str">
        <f>$M$30&amp;" - "&amp;$M$31</f>
        <v xml:space="preserve"> - </v>
      </c>
      <c r="AF18" s="45">
        <f>$R$30</f>
        <v>0</v>
      </c>
      <c r="AG18" s="46">
        <f>$U$30</f>
        <v>0</v>
      </c>
    </row>
    <row r="19" spans="1:33" x14ac:dyDescent="0.25">
      <c r="A19" s="52" t="s">
        <v>83</v>
      </c>
      <c r="B19" s="31">
        <f>IFERROR(COUNTIF(MÜ!C:C,Info!A19),"")</f>
        <v>0</v>
      </c>
      <c r="C19" s="31">
        <f>IFERROR(COUNTIF(NÜ!C:C,Info!A19),"")</f>
        <v>0</v>
      </c>
      <c r="D19" s="31">
        <f>IFERROR(COUNTIF(MP!C:C,Info!A19),"")</f>
        <v>0</v>
      </c>
      <c r="E19" s="31">
        <f>IFERROR(COUNTIF(NP!C:C,Info!A19),"")</f>
        <v>0</v>
      </c>
      <c r="F19" s="31">
        <f>IFERROR(COUNTIF('SP M'!C:C,Info!A19),"")</f>
        <v>0</v>
      </c>
      <c r="G19" s="31">
        <f>IFERROR(COUNTIF('SP N'!C:C,Info!A19),"")</f>
        <v>0</v>
      </c>
      <c r="H19" s="31">
        <f t="shared" si="0"/>
        <v>0</v>
      </c>
      <c r="L19" s="112"/>
      <c r="M19">
        <f>'[1]SP  '!$B$8</f>
        <v>0</v>
      </c>
      <c r="N19" s="65" t="str">
        <f>IF(M19="","",IFERROR(INDEX($AK$5:$AO$5,1,MATCH(INDEX(MÜ!A:A,MATCH(Info!M19,MÜ!D:D,0),1),$AK$6:$AO$6)),IFERROR(INDEX($AK$5:$AO$5,1,MATCH(INDEX(NÜ!A:A,MATCH(Info!M19,NÜ!D:D,0),1),$AK$7:$AO$7)),"")))</f>
        <v/>
      </c>
      <c r="O19" s="68" t="str">
        <f>IF(M19="","",IFERROR(INDEX(MÜ!F:F,MATCH(Info!M19,MÜ!D:D,0),1),IFERROR(INDEX(NÜ!F:F,MATCH(Info!M19,NÜ!D:D,0),1),"EI OLE")))</f>
        <v>EI OLE</v>
      </c>
      <c r="P19" s="84" t="str">
        <f>IF(M19="","",IFERROR(INDEX($AK$5:$AO$5,1,MATCH(INDEX(MP!A:A,MATCH(Info!M19,MP!D:D,0),1),$AK$8:$AO$8)),IFERROR(INDEX($AK$5:$AO$5,1,MATCH(INDEX(NP!A:A,MATCH(Info!M19,NP!D:D,0),1),$AK$9:$AO$9)),"")))</f>
        <v/>
      </c>
      <c r="Q19" s="50" t="str">
        <f>IF(M19="","",IFERROR(INDEX(MP!F:F,MATCH(Info!M19,MP!D:D,0),1),IFERROR(INDEX(NP!F:F,MATCH(Info!M19,NP!D:D,0),1),"EI OLE")))</f>
        <v>EI OLE</v>
      </c>
      <c r="R19" s="115"/>
      <c r="S19" s="72" t="str">
        <f>IF(M19="","",IFERROR(INDEX($AK$5:$AO$5,1,MATCH(INDEX('SP M'!A:A,MATCH(Info!M19,'SP M'!D:D,0),1),$AK$10:$AO$10)),IFERROR(INDEX($AK$5:$AO$5,1,MATCH(INDEX('SP N'!A:A,MATCH(Info!M19,'SP N'!D:D,0),1),$AK$11:$AO$11)),"")))</f>
        <v/>
      </c>
      <c r="T19" s="54" t="str">
        <f>IF(M19="","",IFERROR(INDEX('SP M'!F:F,MATCH(Info!M19,'SP M'!D:D,0),1),IFERROR(INDEX('SP N'!F:F,MATCH(Info!M19,'SP N'!D:D,0),1),"EI OLE")))</f>
        <v>EI OLE</v>
      </c>
      <c r="U19" s="117"/>
      <c r="X19">
        <v>14</v>
      </c>
      <c r="Z19" s="57" t="str">
        <f>$N$19</f>
        <v/>
      </c>
      <c r="AA19" s="59">
        <f>$M$19</f>
        <v>0</v>
      </c>
      <c r="AB19" s="60" t="str">
        <f>$O$19</f>
        <v>EI OLE</v>
      </c>
      <c r="AD19" s="47">
        <f>$L$32</f>
        <v>14</v>
      </c>
      <c r="AE19" s="44" t="str">
        <f>$M$32&amp;" - "&amp;$M$33</f>
        <v xml:space="preserve"> - </v>
      </c>
      <c r="AF19" s="45">
        <f>$R$32</f>
        <v>0</v>
      </c>
      <c r="AG19" s="46">
        <f>$U$32</f>
        <v>0</v>
      </c>
    </row>
    <row r="20" spans="1:33" x14ac:dyDescent="0.25">
      <c r="A20" s="52" t="s">
        <v>57</v>
      </c>
      <c r="B20" s="31">
        <f>IFERROR(COUNTIF(MÜ!C:C,Info!A20),"")</f>
        <v>0</v>
      </c>
      <c r="C20" s="31">
        <f>IFERROR(COUNTIF(NÜ!C:C,Info!A20),"")</f>
        <v>0</v>
      </c>
      <c r="D20" s="31">
        <f>IFERROR(COUNTIF(MP!C:C,Info!A20),"")</f>
        <v>0</v>
      </c>
      <c r="E20" s="31">
        <f>IFERROR(COUNTIF(NP!C:C,Info!A20),"")</f>
        <v>0</v>
      </c>
      <c r="F20" s="31">
        <f>IFERROR(COUNTIF('SP M'!C:C,Info!A20),"")</f>
        <v>0</v>
      </c>
      <c r="G20" s="31">
        <f>IFERROR(COUNTIF('SP N'!C:C,Info!A20),"")</f>
        <v>0</v>
      </c>
      <c r="H20" s="31">
        <f t="shared" si="0"/>
        <v>0</v>
      </c>
      <c r="L20" s="113">
        <v>8</v>
      </c>
      <c r="M20">
        <f>'[1]SP  '!$A$9</f>
        <v>0</v>
      </c>
      <c r="N20" s="65" t="str">
        <f>IF(M20="","",IFERROR(INDEX($AK$5:$AO$5,1,MATCH(INDEX(MÜ!A:A,MATCH(Info!M20,MÜ!D:D,0),1),$AK$6:$AO$6)),IFERROR(INDEX($AK$5:$AO$5,1,MATCH(INDEX(NÜ!A:A,MATCH(Info!M20,NÜ!D:D,0),1),$AK$7:$AO$7)),"")))</f>
        <v/>
      </c>
      <c r="O20" s="68" t="str">
        <f>IF(M20="","",IFERROR(INDEX(MÜ!F:F,MATCH(Info!M20,MÜ!D:D,0),1),IFERROR(INDEX(NÜ!F:F,MATCH(Info!M20,NÜ!D:D,0),1),"EI OLE")))</f>
        <v>EI OLE</v>
      </c>
      <c r="P20" s="84" t="str">
        <f>IF(M20="","",IFERROR(INDEX($AK$5:$AO$5,1,MATCH(INDEX(MP!A:A,MATCH(Info!M20,MP!D:D,0),1),$AK$8:$AO$8)),IFERROR(INDEX($AK$5:$AO$5,1,MATCH(INDEX(NP!A:A,MATCH(Info!M20,NP!D:D,0),1),$AK$9:$AO$9)),"")))</f>
        <v/>
      </c>
      <c r="Q20" s="50" t="str">
        <f>IF(M20="","",IFERROR(INDEX(MP!F:F,MATCH(Info!M20,MP!D:D,0),1),IFERROR(INDEX(NP!F:F,MATCH(Info!M20,NP!D:D,0),1),"EI OLE")))</f>
        <v>EI OLE</v>
      </c>
      <c r="R20" s="115">
        <f>SUM(Q20:Q21)</f>
        <v>0</v>
      </c>
      <c r="S20" s="72" t="str">
        <f>IF(M20="","",IFERROR(INDEX($AK$5:$AO$5,1,MATCH(INDEX('SP M'!A:A,MATCH(Info!M20,'SP M'!D:D,0),1),$AK$10:$AO$10)),IFERROR(INDEX($AK$5:$AO$5,1,MATCH(INDEX('SP N'!A:A,MATCH(Info!M20,'SP N'!D:D,0),1),$AK$11:$AO$11)),"")))</f>
        <v/>
      </c>
      <c r="T20" s="54" t="str">
        <f>IF(M20="","",IFERROR(INDEX('SP M'!F:F,MATCH(Info!M20,'SP M'!D:D,0),1),IFERROR(INDEX('SP N'!F:F,MATCH(Info!M20,'SP N'!D:D,0),1),"EI OLE")))</f>
        <v>EI OLE</v>
      </c>
      <c r="U20" s="117">
        <f>SUM(T20:T21)</f>
        <v>0</v>
      </c>
      <c r="X20">
        <v>15</v>
      </c>
      <c r="Z20" s="57" t="str">
        <f>$N$20</f>
        <v/>
      </c>
      <c r="AA20" s="59">
        <f>$M$20</f>
        <v>0</v>
      </c>
      <c r="AB20" s="60" t="str">
        <f>$O$20</f>
        <v>EI OLE</v>
      </c>
      <c r="AD20" s="47">
        <f>$L$34</f>
        <v>15</v>
      </c>
      <c r="AE20" s="44" t="str">
        <f>$M$34&amp;" - "&amp;$M$35</f>
        <v xml:space="preserve"> - </v>
      </c>
      <c r="AF20" s="45">
        <f>$R$34</f>
        <v>0</v>
      </c>
      <c r="AG20" s="46">
        <f>$U$34</f>
        <v>0</v>
      </c>
    </row>
    <row r="21" spans="1:33" x14ac:dyDescent="0.25">
      <c r="A21" s="52" t="s">
        <v>151</v>
      </c>
      <c r="B21" s="31">
        <f>IFERROR(COUNTIF(MÜ!C:C,Info!A21),"")</f>
        <v>0</v>
      </c>
      <c r="C21" s="31">
        <f>IFERROR(COUNTIF(NÜ!C:C,Info!A21),"")</f>
        <v>0</v>
      </c>
      <c r="D21" s="31">
        <f>IFERROR(COUNTIF(MP!C:C,Info!A21),"")</f>
        <v>0</v>
      </c>
      <c r="E21" s="31">
        <f>IFERROR(COUNTIF(NP!C:C,Info!A21),"")</f>
        <v>2</v>
      </c>
      <c r="F21" s="31">
        <f>IFERROR(COUNTIF('SP M'!C:C,Info!A21),"")</f>
        <v>1</v>
      </c>
      <c r="G21" s="31">
        <f>IFERROR(COUNTIF('SP N'!C:C,Info!A21),"")</f>
        <v>1</v>
      </c>
      <c r="H21" s="31">
        <f t="shared" si="0"/>
        <v>4</v>
      </c>
      <c r="L21" s="113"/>
      <c r="M21">
        <f>'[1]SP  '!$B$9</f>
        <v>0</v>
      </c>
      <c r="N21" s="65" t="str">
        <f>IF(M21="","",IFERROR(INDEX($AK$5:$AO$5,1,MATCH(INDEX(MÜ!A:A,MATCH(Info!M21,MÜ!D:D,0),1),$AK$6:$AO$6)),IFERROR(INDEX($AK$5:$AO$5,1,MATCH(INDEX(NÜ!A:A,MATCH(Info!M21,NÜ!D:D,0),1),$AK$7:$AO$7)),"")))</f>
        <v/>
      </c>
      <c r="O21" s="68" t="str">
        <f>IF(M21="","",IFERROR(INDEX(MÜ!F:F,MATCH(Info!M21,MÜ!D:D,0),1),IFERROR(INDEX(NÜ!F:F,MATCH(Info!M21,NÜ!D:D,0),1),"EI OLE")))</f>
        <v>EI OLE</v>
      </c>
      <c r="P21" s="84" t="str">
        <f>IF(M21="","",IFERROR(INDEX($AK$5:$AO$5,1,MATCH(INDEX(MP!A:A,MATCH(Info!M21,MP!D:D,0),1),$AK$8:$AO$8)),IFERROR(INDEX($AK$5:$AO$5,1,MATCH(INDEX(NP!A:A,MATCH(Info!M21,NP!D:D,0),1),$AK$9:$AO$9)),"")))</f>
        <v/>
      </c>
      <c r="Q21" s="50" t="str">
        <f>IF(M21="","",IFERROR(INDEX(MP!F:F,MATCH(Info!M21,MP!D:D,0),1),IFERROR(INDEX(NP!F:F,MATCH(Info!M21,NP!D:D,0),1),"EI OLE")))</f>
        <v>EI OLE</v>
      </c>
      <c r="R21" s="115"/>
      <c r="S21" s="72" t="str">
        <f>IF(M21="","",IFERROR(INDEX($AK$5:$AO$5,1,MATCH(INDEX('SP M'!A:A,MATCH(Info!M21,'SP M'!D:D,0),1),$AK$10:$AO$10)),IFERROR(INDEX($AK$5:$AO$5,1,MATCH(INDEX('SP N'!A:A,MATCH(Info!M21,'SP N'!D:D,0),1),$AK$11:$AO$11)),"")))</f>
        <v/>
      </c>
      <c r="T21" s="54" t="str">
        <f>IF(M21="","",IFERROR(INDEX('SP M'!F:F,MATCH(Info!M21,'SP M'!D:D,0),1),IFERROR(INDEX('SP N'!F:F,MATCH(Info!M21,'SP N'!D:D,0),1),"EI OLE")))</f>
        <v>EI OLE</v>
      </c>
      <c r="U21" s="117"/>
      <c r="X21">
        <v>16</v>
      </c>
      <c r="Z21" s="57" t="str">
        <f>$N$21</f>
        <v/>
      </c>
      <c r="AA21" s="59">
        <f>$M$21</f>
        <v>0</v>
      </c>
      <c r="AB21" s="60" t="str">
        <f>$O$21</f>
        <v>EI OLE</v>
      </c>
      <c r="AD21" s="47">
        <f>$L$36</f>
        <v>16</v>
      </c>
      <c r="AE21" s="44" t="str">
        <f>$M$36&amp;" - "&amp;$M$37</f>
        <v xml:space="preserve"> - </v>
      </c>
      <c r="AF21" s="45">
        <f>$R$36</f>
        <v>0</v>
      </c>
      <c r="AG21" s="46">
        <f>$U$36</f>
        <v>0</v>
      </c>
    </row>
    <row r="22" spans="1:33" x14ac:dyDescent="0.25">
      <c r="A22" s="52" t="s">
        <v>29</v>
      </c>
      <c r="B22" s="31">
        <f>IFERROR(COUNTIF(MÜ!C:C,Info!A22),"")</f>
        <v>0</v>
      </c>
      <c r="C22" s="31">
        <f>IFERROR(COUNTIF(NÜ!C:C,Info!A22),"")</f>
        <v>0</v>
      </c>
      <c r="D22" s="31">
        <f>IFERROR(COUNTIF(MP!C:C,Info!A22),"")</f>
        <v>1</v>
      </c>
      <c r="E22" s="31">
        <f>IFERROR(COUNTIF(NP!C:C,Info!A22),"")</f>
        <v>2</v>
      </c>
      <c r="F22" s="31">
        <f>IFERROR(COUNTIF('SP M'!C:C,Info!A22),"")</f>
        <v>1</v>
      </c>
      <c r="G22" s="31">
        <f>IFERROR(COUNTIF('SP N'!C:C,Info!A22),"")</f>
        <v>1</v>
      </c>
      <c r="H22" s="31">
        <f t="shared" si="0"/>
        <v>5</v>
      </c>
      <c r="L22" s="112">
        <v>9</v>
      </c>
      <c r="M22">
        <f>'[1]SP  '!$A$10</f>
        <v>0</v>
      </c>
      <c r="N22" s="65" t="str">
        <f>IF(M22="","",IFERROR(INDEX($AK$5:$AO$5,1,MATCH(INDEX(MÜ!A:A,MATCH(Info!M22,MÜ!D:D,0),1),$AK$6:$AO$6)),IFERROR(INDEX($AK$5:$AO$5,1,MATCH(INDEX(NÜ!A:A,MATCH(Info!M22,NÜ!D:D,0),1),$AK$7:$AO$7)),"")))</f>
        <v/>
      </c>
      <c r="O22" s="68" t="str">
        <f>IF(M22="","",IFERROR(INDEX(MÜ!F:F,MATCH(Info!M22,MÜ!D:D,0),1),IFERROR(INDEX(NÜ!F:F,MATCH(Info!M22,NÜ!D:D,0),1),"EI OLE")))</f>
        <v>EI OLE</v>
      </c>
      <c r="P22" s="84" t="str">
        <f>IF(M22="","",IFERROR(INDEX($AK$5:$AO$5,1,MATCH(INDEX(MP!A:A,MATCH(Info!M22,MP!D:D,0),1),$AK$8:$AO$8)),IFERROR(INDEX($AK$5:$AO$5,1,MATCH(INDEX(NP!A:A,MATCH(Info!M22,NP!D:D,0),1),$AK$9:$AO$9)),"")))</f>
        <v/>
      </c>
      <c r="Q22" s="50" t="str">
        <f>IF(M22="","",IFERROR(INDEX(MP!F:F,MATCH(Info!M22,MP!D:D,0),1),IFERROR(INDEX(NP!F:F,MATCH(Info!M22,NP!D:D,0),1),"EI OLE")))</f>
        <v>EI OLE</v>
      </c>
      <c r="R22" s="115">
        <f>SUM(Q22:Q23)</f>
        <v>0</v>
      </c>
      <c r="S22" s="72" t="str">
        <f>IF(M22="","",IFERROR(INDEX($AK$5:$AO$5,1,MATCH(INDEX('SP M'!A:A,MATCH(Info!M22,'SP M'!D:D,0),1),$AK$10:$AO$10)),IFERROR(INDEX($AK$5:$AO$5,1,MATCH(INDEX('SP N'!A:A,MATCH(Info!M22,'SP N'!D:D,0),1),$AK$11:$AO$11)),"")))</f>
        <v/>
      </c>
      <c r="T22" s="54" t="str">
        <f>IF(M22="","",IFERROR(INDEX('SP M'!F:F,MATCH(Info!M22,'SP M'!D:D,0),1),IFERROR(INDEX('SP N'!F:F,MATCH(Info!M22,'SP N'!D:D,0),1),"EI OLE")))</f>
        <v>EI OLE</v>
      </c>
      <c r="U22" s="117">
        <f>SUM(T22:T23)</f>
        <v>0</v>
      </c>
      <c r="X22">
        <v>17</v>
      </c>
      <c r="Z22" s="57" t="str">
        <f>$N$22</f>
        <v/>
      </c>
      <c r="AA22" s="59">
        <f>$M$22</f>
        <v>0</v>
      </c>
      <c r="AB22" s="60" t="str">
        <f>$O$22</f>
        <v>EI OLE</v>
      </c>
      <c r="AD22" s="47">
        <f>$L$38</f>
        <v>17</v>
      </c>
      <c r="AE22" s="44" t="str">
        <f>$M$38&amp;" - "&amp;$M$39</f>
        <v xml:space="preserve"> - </v>
      </c>
      <c r="AF22" s="45">
        <f>$R$38</f>
        <v>0</v>
      </c>
      <c r="AG22" s="46">
        <f>$U$38</f>
        <v>0</v>
      </c>
    </row>
    <row r="23" spans="1:33" x14ac:dyDescent="0.25">
      <c r="A23" s="52" t="s">
        <v>106</v>
      </c>
      <c r="B23" s="31">
        <f>IFERROR(COUNTIF(MÜ!C:C,Info!A23),"")</f>
        <v>0</v>
      </c>
      <c r="C23" s="31">
        <f>IFERROR(COUNTIF(NÜ!C:C,Info!A23),"")</f>
        <v>0</v>
      </c>
      <c r="D23" s="31">
        <f>IFERROR(COUNTIF(MP!C:C,Info!A23),"")</f>
        <v>0</v>
      </c>
      <c r="E23" s="31">
        <f>IFERROR(COUNTIF(NP!C:C,Info!A23),"")</f>
        <v>0</v>
      </c>
      <c r="F23" s="31">
        <f>IFERROR(COUNTIF('SP M'!C:C,Info!A23),"")</f>
        <v>0</v>
      </c>
      <c r="G23" s="31">
        <f>IFERROR(COUNTIF('SP N'!C:C,Info!A23),"")</f>
        <v>0</v>
      </c>
      <c r="H23" s="31">
        <f t="shared" si="0"/>
        <v>0</v>
      </c>
      <c r="L23" s="112"/>
      <c r="M23">
        <f>'[1]SP  '!$B$10</f>
        <v>0</v>
      </c>
      <c r="N23" s="65" t="str">
        <f>IF(M23="","",IFERROR(INDEX($AK$5:$AO$5,1,MATCH(INDEX(MÜ!A:A,MATCH(Info!M23,MÜ!D:D,0),1),$AK$6:$AO$6)),IFERROR(INDEX($AK$5:$AO$5,1,MATCH(INDEX(NÜ!A:A,MATCH(Info!M23,NÜ!D:D,0),1),$AK$7:$AO$7)),"")))</f>
        <v/>
      </c>
      <c r="O23" s="68" t="str">
        <f>IF(M23="","",IFERROR(INDEX(MÜ!F:F,MATCH(Info!M23,MÜ!D:D,0),1),IFERROR(INDEX(NÜ!F:F,MATCH(Info!M23,NÜ!D:D,0),1),"EI OLE")))</f>
        <v>EI OLE</v>
      </c>
      <c r="P23" s="84" t="str">
        <f>IF(M23="","",IFERROR(INDEX($AK$5:$AO$5,1,MATCH(INDEX(MP!A:A,MATCH(Info!M23,MP!D:D,0),1),$AK$8:$AO$8)),IFERROR(INDEX($AK$5:$AO$5,1,MATCH(INDEX(NP!A:A,MATCH(Info!M23,NP!D:D,0),1),$AK$9:$AO$9)),"")))</f>
        <v/>
      </c>
      <c r="Q23" s="50" t="str">
        <f>IF(M23="","",IFERROR(INDEX(MP!F:F,MATCH(Info!M23,MP!D:D,0),1),IFERROR(INDEX(NP!F:F,MATCH(Info!M23,NP!D:D,0),1),"EI OLE")))</f>
        <v>EI OLE</v>
      </c>
      <c r="R23" s="115"/>
      <c r="S23" s="72" t="str">
        <f>IF(M23="","",IFERROR(INDEX($AK$5:$AO$5,1,MATCH(INDEX('SP M'!A:A,MATCH(Info!M23,'SP M'!D:D,0),1),$AK$10:$AO$10)),IFERROR(INDEX($AK$5:$AO$5,1,MATCH(INDEX('SP N'!A:A,MATCH(Info!M23,'SP N'!D:D,0),1),$AK$11:$AO$11)),"")))</f>
        <v/>
      </c>
      <c r="T23" s="54" t="str">
        <f>IF(M23="","",IFERROR(INDEX('SP M'!F:F,MATCH(Info!M23,'SP M'!D:D,0),1),IFERROR(INDEX('SP N'!F:F,MATCH(Info!M23,'SP N'!D:D,0),1),"EI OLE")))</f>
        <v>EI OLE</v>
      </c>
      <c r="U23" s="117"/>
      <c r="X23">
        <v>18</v>
      </c>
      <c r="Z23" s="57" t="str">
        <f>$N$23</f>
        <v/>
      </c>
      <c r="AA23" s="59">
        <f>$M$23</f>
        <v>0</v>
      </c>
      <c r="AB23" s="60" t="str">
        <f>$O$23</f>
        <v>EI OLE</v>
      </c>
      <c r="AD23" s="47">
        <f>$L$40</f>
        <v>18</v>
      </c>
      <c r="AE23" s="44" t="str">
        <f>$M$40&amp;" - "&amp;$M$41</f>
        <v xml:space="preserve"> - </v>
      </c>
      <c r="AF23" s="45">
        <f>$R$40</f>
        <v>0</v>
      </c>
      <c r="AG23" s="46">
        <f>$U$40</f>
        <v>0</v>
      </c>
    </row>
    <row r="24" spans="1:33" x14ac:dyDescent="0.25">
      <c r="A24" s="52" t="s">
        <v>150</v>
      </c>
      <c r="B24" s="31">
        <f>IFERROR(COUNTIF(MÜ!C:C,Info!A24),"")</f>
        <v>0</v>
      </c>
      <c r="C24" s="31">
        <f>IFERROR(COUNTIF(NÜ!C:C,Info!A24),"")</f>
        <v>0</v>
      </c>
      <c r="D24" s="31">
        <f>IFERROR(COUNTIF(MP!C:C,Info!A24),"")</f>
        <v>0</v>
      </c>
      <c r="E24" s="31">
        <f>IFERROR(COUNTIF(NP!C:C,Info!A24),"")</f>
        <v>0</v>
      </c>
      <c r="F24" s="31">
        <f>IFERROR(COUNTIF('SP M'!C:C,Info!A24),"")</f>
        <v>0</v>
      </c>
      <c r="G24" s="31">
        <f>IFERROR(COUNTIF('SP N'!C:C,Info!A24),"")</f>
        <v>0</v>
      </c>
      <c r="H24" s="31">
        <f t="shared" si="0"/>
        <v>0</v>
      </c>
      <c r="L24" s="113">
        <v>10</v>
      </c>
      <c r="N24" s="65" t="str">
        <f>IF(M24="","",IFERROR(INDEX($AK$5:$AO$5,1,MATCH(INDEX(MÜ!A:A,MATCH(Info!M24,MÜ!D:D,0),1),$AK$6:$AO$6)),IFERROR(INDEX($AK$5:$AO$5,1,MATCH(INDEX(NÜ!A:A,MATCH(Info!M24,NÜ!D:D,0),1),$AK$7:$AO$7)),"")))</f>
        <v/>
      </c>
      <c r="O24" s="68" t="str">
        <f>IF(M24="","",IFERROR(INDEX(MÜ!F:F,MATCH(Info!M24,MÜ!D:D,0),1),IFERROR(INDEX(NÜ!F:F,MATCH(Info!M24,NÜ!D:D,0),1),"EI OLE")))</f>
        <v/>
      </c>
      <c r="P24" s="84" t="str">
        <f>IF(M24="","",IFERROR(INDEX($AK$5:$AO$5,1,MATCH(INDEX(MP!A:A,MATCH(Info!M24,MP!D:D,0),1),$AK$8:$AO$8)),IFERROR(INDEX($AK$5:$AO$5,1,MATCH(INDEX(NP!A:A,MATCH(Info!M24,NP!D:D,0),1),$AK$9:$AO$9)),"")))</f>
        <v/>
      </c>
      <c r="Q24" s="50" t="str">
        <f>IF(M24="","",IFERROR(INDEX(MP!F:F,MATCH(Info!M24,MP!D:D,0),1),IFERROR(INDEX(NP!F:F,MATCH(Info!M24,NP!D:D,0),1),"EI OLE")))</f>
        <v/>
      </c>
      <c r="R24" s="115">
        <f>SUM(Q24:Q25)</f>
        <v>0</v>
      </c>
      <c r="S24" s="72" t="str">
        <f>IF(M24="","",IFERROR(INDEX($AK$5:$AO$5,1,MATCH(INDEX('SP M'!A:A,MATCH(Info!M24,'SP M'!D:D,0),1),$AK$10:$AO$10)),IFERROR(INDEX($AK$5:$AO$5,1,MATCH(INDEX('SP N'!A:A,MATCH(Info!M24,'SP N'!D:D,0),1),$AK$11:$AO$11)),"")))</f>
        <v/>
      </c>
      <c r="T24" s="54" t="str">
        <f>IF(M24="","",IFERROR(INDEX('SP M'!F:F,MATCH(Info!M24,'SP M'!D:D,0),1),IFERROR(INDEX('SP N'!F:F,MATCH(Info!M24,'SP N'!D:D,0),1),"EI OLE")))</f>
        <v/>
      </c>
      <c r="U24" s="117">
        <f>SUM(T24:T25)</f>
        <v>0</v>
      </c>
      <c r="X24">
        <v>19</v>
      </c>
      <c r="Z24" s="57" t="str">
        <f>$N$24</f>
        <v/>
      </c>
      <c r="AA24" s="59">
        <f>$M$24</f>
        <v>0</v>
      </c>
      <c r="AB24" s="60" t="str">
        <f>$O$24</f>
        <v/>
      </c>
      <c r="AD24" s="47">
        <f>$L$42</f>
        <v>19</v>
      </c>
      <c r="AE24" s="44" t="str">
        <f>$M$42&amp;" - "&amp;$M$43</f>
        <v xml:space="preserve"> - </v>
      </c>
      <c r="AF24" s="45">
        <f>$R$42</f>
        <v>0</v>
      </c>
      <c r="AG24" s="46">
        <f>$U$42</f>
        <v>0</v>
      </c>
    </row>
    <row r="25" spans="1:33" x14ac:dyDescent="0.25">
      <c r="A25" s="52" t="s">
        <v>72</v>
      </c>
      <c r="B25" s="31">
        <f>IFERROR(COUNTIF(MÜ!C:C,Info!A25),"")</f>
        <v>0</v>
      </c>
      <c r="C25" s="31">
        <f>IFERROR(COUNTIF(NÜ!C:C,Info!A25),"")</f>
        <v>0</v>
      </c>
      <c r="D25" s="31">
        <f>IFERROR(COUNTIF(MP!C:C,Info!A25),"")</f>
        <v>0</v>
      </c>
      <c r="E25" s="31">
        <f>IFERROR(COUNTIF(NP!C:C,Info!A25),"")</f>
        <v>0</v>
      </c>
      <c r="F25" s="31">
        <f>IFERROR(COUNTIF('SP M'!C:C,Info!A25),"")</f>
        <v>0</v>
      </c>
      <c r="G25" s="31">
        <f>IFERROR(COUNTIF('SP N'!C:C,Info!A25),"")</f>
        <v>0</v>
      </c>
      <c r="H25" s="31">
        <f t="shared" si="0"/>
        <v>0</v>
      </c>
      <c r="L25" s="113"/>
      <c r="N25" s="65" t="str">
        <f>IF(M25="","",IFERROR(INDEX($AK$5:$AO$5,1,MATCH(INDEX(MÜ!A:A,MATCH(Info!M25,MÜ!D:D,0),1),$AK$6:$AO$6)),IFERROR(INDEX($AK$5:$AO$5,1,MATCH(INDEX(NÜ!A:A,MATCH(Info!M25,NÜ!D:D,0),1),$AK$7:$AO$7)),"")))</f>
        <v/>
      </c>
      <c r="O25" s="68" t="str">
        <f>IF(M25="","",IFERROR(INDEX(MÜ!F:F,MATCH(Info!M25,MÜ!D:D,0),1),IFERROR(INDEX(NÜ!F:F,MATCH(Info!M25,NÜ!D:D,0),1),"EI OLE")))</f>
        <v/>
      </c>
      <c r="P25" s="84" t="str">
        <f>IF(M25="","",IFERROR(INDEX($AK$5:$AO$5,1,MATCH(INDEX(MP!A:A,MATCH(Info!M25,MP!D:D,0),1),$AK$8:$AO$8)),IFERROR(INDEX($AK$5:$AO$5,1,MATCH(INDEX(NP!A:A,MATCH(Info!M25,NP!D:D,0),1),$AK$9:$AO$9)),"")))</f>
        <v/>
      </c>
      <c r="Q25" s="50" t="str">
        <f>IF(M25="","",IFERROR(INDEX(MP!F:F,MATCH(Info!M25,MP!D:D,0),1),IFERROR(INDEX(NP!F:F,MATCH(Info!M25,NP!D:D,0),1),"EI OLE")))</f>
        <v/>
      </c>
      <c r="R25" s="115"/>
      <c r="S25" s="72" t="str">
        <f>IF(M25="","",IFERROR(INDEX($AK$5:$AO$5,1,MATCH(INDEX('SP M'!A:A,MATCH(Info!M25,'SP M'!D:D,0),1),$AK$10:$AO$10)),IFERROR(INDEX($AK$5:$AO$5,1,MATCH(INDEX('SP N'!A:A,MATCH(Info!M25,'SP N'!D:D,0),1),$AK$11:$AO$11)),"")))</f>
        <v/>
      </c>
      <c r="T25" s="54" t="str">
        <f>IF(M25="","",IFERROR(INDEX('SP M'!F:F,MATCH(Info!M25,'SP M'!D:D,0),1),IFERROR(INDEX('SP N'!F:F,MATCH(Info!M25,'SP N'!D:D,0),1),"EI OLE")))</f>
        <v/>
      </c>
      <c r="U25" s="117"/>
      <c r="X25">
        <v>20</v>
      </c>
      <c r="Z25" s="57" t="str">
        <f>$N$25</f>
        <v/>
      </c>
      <c r="AA25" s="59">
        <f>$M$25</f>
        <v>0</v>
      </c>
      <c r="AB25" s="60" t="str">
        <f>$O$25</f>
        <v/>
      </c>
      <c r="AD25" s="47">
        <f>$L$44</f>
        <v>20</v>
      </c>
      <c r="AE25" s="44" t="str">
        <f>$M$44&amp;" - "&amp;$M$45</f>
        <v xml:space="preserve"> - </v>
      </c>
      <c r="AF25" s="45">
        <f>$R$44</f>
        <v>0</v>
      </c>
      <c r="AG25" s="46">
        <f>$U$44</f>
        <v>0</v>
      </c>
    </row>
    <row r="26" spans="1:33" x14ac:dyDescent="0.25">
      <c r="A26" s="52" t="s">
        <v>85</v>
      </c>
      <c r="B26" s="31">
        <f>IFERROR(COUNTIF(MÜ!C:C,Info!A26),"")</f>
        <v>0</v>
      </c>
      <c r="C26" s="31">
        <f>IFERROR(COUNTIF(NÜ!C:C,Info!A26),"")</f>
        <v>0</v>
      </c>
      <c r="D26" s="31">
        <f>IFERROR(COUNTIF(MP!C:C,Info!A26),"")</f>
        <v>0</v>
      </c>
      <c r="E26" s="31">
        <f>IFERROR(COUNTIF(NP!C:C,Info!A26),"")</f>
        <v>0</v>
      </c>
      <c r="F26" s="31">
        <f>IFERROR(COUNTIF('SP M'!C:C,Info!A26),"")</f>
        <v>0</v>
      </c>
      <c r="G26" s="31">
        <f>IFERROR(COUNTIF('SP N'!C:C,Info!A26),"")</f>
        <v>0</v>
      </c>
      <c r="H26" s="31">
        <f t="shared" si="0"/>
        <v>0</v>
      </c>
      <c r="L26" s="112">
        <v>11</v>
      </c>
      <c r="N26" s="65" t="str">
        <f>IF(M26="","",IFERROR(INDEX($AK$5:$AO$5,1,MATCH(INDEX(MÜ!A:A,MATCH(Info!M26,MÜ!D:D,0),1),$AK$6:$AO$6)),IFERROR(INDEX($AK$5:$AO$5,1,MATCH(INDEX(NÜ!A:A,MATCH(Info!M26,NÜ!D:D,0),1),$AK$7:$AO$7)),"")))</f>
        <v/>
      </c>
      <c r="O26" s="68" t="str">
        <f>IF(M26="","",IFERROR(INDEX(MÜ!F:F,MATCH(Info!M26,MÜ!D:D,0),1),IFERROR(INDEX(NÜ!F:F,MATCH(Info!M26,NÜ!D:D,0),1),"EI OLE")))</f>
        <v/>
      </c>
      <c r="P26" s="84" t="str">
        <f>IF(M26="","",IFERROR(INDEX($AK$5:$AO$5,1,MATCH(INDEX(MP!A:A,MATCH(Info!M26,MP!D:D,0),1),$AK$8:$AO$8)),IFERROR(INDEX($AK$5:$AO$5,1,MATCH(INDEX(NP!A:A,MATCH(Info!M26,NP!D:D,0),1),$AK$9:$AO$9)),"")))</f>
        <v/>
      </c>
      <c r="Q26" s="50" t="str">
        <f>IF(M26="","",IFERROR(INDEX(MP!F:F,MATCH(Info!M26,MP!D:D,0),1),IFERROR(INDEX(NP!F:F,MATCH(Info!M26,NP!D:D,0),1),"EI OLE")))</f>
        <v/>
      </c>
      <c r="R26" s="115">
        <f>SUM(Q26:Q27)</f>
        <v>0</v>
      </c>
      <c r="S26" s="72" t="str">
        <f>IF(M26="","",IFERROR(INDEX($AK$5:$AO$5,1,MATCH(INDEX('SP M'!A:A,MATCH(Info!M26,'SP M'!D:D,0),1),$AK$10:$AO$10)),IFERROR(INDEX($AK$5:$AO$5,1,MATCH(INDEX('SP N'!A:A,MATCH(Info!M26,'SP N'!D:D,0),1),$AK$11:$AO$11)),"")))</f>
        <v/>
      </c>
      <c r="T26" s="54" t="str">
        <f>IF(M26="","",IFERROR(INDEX('SP M'!F:F,MATCH(Info!M26,'SP M'!D:D,0),1),IFERROR(INDEX('SP N'!F:F,MATCH(Info!M26,'SP N'!D:D,0),1),"EI OLE")))</f>
        <v/>
      </c>
      <c r="U26" s="117">
        <f>SUM(T26:T27)</f>
        <v>0</v>
      </c>
      <c r="X26">
        <v>21</v>
      </c>
      <c r="Z26" s="57" t="str">
        <f>$N$26</f>
        <v/>
      </c>
      <c r="AA26" s="59">
        <f>$M$26</f>
        <v>0</v>
      </c>
      <c r="AB26" s="60" t="str">
        <f>$O$26</f>
        <v/>
      </c>
      <c r="AD26" s="47">
        <f>$L$46</f>
        <v>21</v>
      </c>
      <c r="AE26" s="44" t="str">
        <f>$M$46&amp;" - "&amp;$M$47</f>
        <v xml:space="preserve"> - </v>
      </c>
      <c r="AF26" s="45">
        <f>$R$46</f>
        <v>0</v>
      </c>
      <c r="AG26" s="46">
        <f>$U$46</f>
        <v>0</v>
      </c>
    </row>
    <row r="27" spans="1:33" x14ac:dyDescent="0.25">
      <c r="A27" s="52" t="s">
        <v>99</v>
      </c>
      <c r="B27" s="31">
        <f>IFERROR(COUNTIF(MÜ!C:C,Info!A27),"")</f>
        <v>0</v>
      </c>
      <c r="C27" s="31">
        <f>IFERROR(COUNTIF(NÜ!C:C,Info!A27),"")</f>
        <v>0</v>
      </c>
      <c r="D27" s="31">
        <f>IFERROR(COUNTIF(MP!C:C,Info!A27),"")</f>
        <v>0</v>
      </c>
      <c r="E27" s="31">
        <f>IFERROR(COUNTIF(NP!C:C,Info!A27),"")</f>
        <v>0</v>
      </c>
      <c r="F27" s="31">
        <f>IFERROR(COUNTIF('SP M'!C:C,Info!A27),"")</f>
        <v>0</v>
      </c>
      <c r="G27" s="31">
        <f>IFERROR(COUNTIF('SP N'!C:C,Info!A27),"")</f>
        <v>0</v>
      </c>
      <c r="H27" s="31">
        <f t="shared" si="0"/>
        <v>0</v>
      </c>
      <c r="L27" s="112"/>
      <c r="N27" s="65" t="str">
        <f>IF(M27="","",IFERROR(INDEX($AK$5:$AO$5,1,MATCH(INDEX(MÜ!A:A,MATCH(Info!M27,MÜ!D:D,0),1),$AK$6:$AO$6)),IFERROR(INDEX($AK$5:$AO$5,1,MATCH(INDEX(NÜ!A:A,MATCH(Info!M27,NÜ!D:D,0),1),$AK$7:$AO$7)),"")))</f>
        <v/>
      </c>
      <c r="O27" s="68" t="str">
        <f>IF(M27="","",IFERROR(INDEX(MÜ!F:F,MATCH(Info!M27,MÜ!D:D,0),1),IFERROR(INDEX(NÜ!F:F,MATCH(Info!M27,NÜ!D:D,0),1),"EI OLE")))</f>
        <v/>
      </c>
      <c r="P27" s="84" t="str">
        <f>IF(M27="","",IFERROR(INDEX($AK$5:$AO$5,1,MATCH(INDEX(MP!A:A,MATCH(Info!M27,MP!D:D,0),1),$AK$8:$AO$8)),IFERROR(INDEX($AK$5:$AO$5,1,MATCH(INDEX(NP!A:A,MATCH(Info!M27,NP!D:D,0),1),$AK$9:$AO$9)),"")))</f>
        <v/>
      </c>
      <c r="Q27" s="50" t="str">
        <f>IF(M27="","",IFERROR(INDEX(MP!F:F,MATCH(Info!M27,MP!D:D,0),1),IFERROR(INDEX(NP!F:F,MATCH(Info!M27,NP!D:D,0),1),"EI OLE")))</f>
        <v/>
      </c>
      <c r="R27" s="115"/>
      <c r="S27" s="72" t="str">
        <f>IF(M27="","",IFERROR(INDEX($AK$5:$AO$5,1,MATCH(INDEX('SP M'!A:A,MATCH(Info!M27,'SP M'!D:D,0),1),$AK$10:$AO$10)),IFERROR(INDEX($AK$5:$AO$5,1,MATCH(INDEX('SP N'!A:A,MATCH(Info!M27,'SP N'!D:D,0),1),$AK$11:$AO$11)),"")))</f>
        <v/>
      </c>
      <c r="T27" s="54" t="str">
        <f>IF(M27="","",IFERROR(INDEX('SP M'!F:F,MATCH(Info!M27,'SP M'!D:D,0),1),IFERROR(INDEX('SP N'!F:F,MATCH(Info!M27,'SP N'!D:D,0),1),"EI OLE")))</f>
        <v/>
      </c>
      <c r="U27" s="117"/>
      <c r="X27">
        <v>22</v>
      </c>
      <c r="Z27" s="57" t="str">
        <f>$N$27</f>
        <v/>
      </c>
      <c r="AA27" s="59">
        <f>$M$27</f>
        <v>0</v>
      </c>
      <c r="AB27" s="60" t="str">
        <f>$O$27</f>
        <v/>
      </c>
      <c r="AD27" s="47">
        <f>$L$48</f>
        <v>22</v>
      </c>
      <c r="AE27" s="44" t="str">
        <f>$M$48&amp;" - "&amp;$M$49</f>
        <v xml:space="preserve"> - </v>
      </c>
      <c r="AF27" s="45">
        <f>$R$48</f>
        <v>0</v>
      </c>
      <c r="AG27" s="46">
        <f>$U$48</f>
        <v>0</v>
      </c>
    </row>
    <row r="28" spans="1:33" x14ac:dyDescent="0.25">
      <c r="A28" s="52" t="s">
        <v>149</v>
      </c>
      <c r="B28" s="31">
        <f>IFERROR(COUNTIF(MÜ!C:C,Info!A28),"")</f>
        <v>0</v>
      </c>
      <c r="C28" s="31">
        <f>IFERROR(COUNTIF(NÜ!C:C,Info!A28),"")</f>
        <v>0</v>
      </c>
      <c r="D28" s="31">
        <f>IFERROR(COUNTIF(MP!C:C,Info!A28),"")</f>
        <v>0</v>
      </c>
      <c r="E28" s="31">
        <f>IFERROR(COUNTIF(NP!C:C,Info!A28),"")</f>
        <v>0</v>
      </c>
      <c r="F28" s="31">
        <f>IFERROR(COUNTIF('SP M'!C:C,Info!A28),"")</f>
        <v>0</v>
      </c>
      <c r="G28" s="31">
        <f>IFERROR(COUNTIF('SP N'!C:C,Info!A28),"")</f>
        <v>0</v>
      </c>
      <c r="H28" s="31">
        <f t="shared" si="0"/>
        <v>0</v>
      </c>
      <c r="L28" s="113">
        <v>12</v>
      </c>
      <c r="N28" s="65" t="str">
        <f>IF(M28="","",IFERROR(INDEX($AK$5:$AO$5,1,MATCH(INDEX(MÜ!A:A,MATCH(Info!M28,MÜ!D:D,0),1),$AK$6:$AO$6)),IFERROR(INDEX($AK$5:$AO$5,1,MATCH(INDEX(NÜ!A:A,MATCH(Info!M28,NÜ!D:D,0),1),$AK$7:$AO$7)),"")))</f>
        <v/>
      </c>
      <c r="O28" s="68" t="str">
        <f>IF(M28="","",IFERROR(INDEX(MÜ!F:F,MATCH(Info!M28,MÜ!D:D,0),1),IFERROR(INDEX(NÜ!F:F,MATCH(Info!M28,NÜ!D:D,0),1),"EI OLE")))</f>
        <v/>
      </c>
      <c r="P28" s="84" t="str">
        <f>IF(M28="","",IFERROR(INDEX($AK$5:$AO$5,1,MATCH(INDEX(MP!A:A,MATCH(Info!M28,MP!D:D,0),1),$AK$8:$AO$8)),IFERROR(INDEX($AK$5:$AO$5,1,MATCH(INDEX(NP!A:A,MATCH(Info!M28,NP!D:D,0),1),$AK$9:$AO$9)),"")))</f>
        <v/>
      </c>
      <c r="Q28" s="50" t="str">
        <f>IF(M28="","",IFERROR(INDEX(MP!F:F,MATCH(Info!M28,MP!D:D,0),1),IFERROR(INDEX(NP!F:F,MATCH(Info!M28,NP!D:D,0),1),"EI OLE")))</f>
        <v/>
      </c>
      <c r="R28" s="115">
        <f>SUM(Q28:Q29)</f>
        <v>0</v>
      </c>
      <c r="S28" s="72" t="str">
        <f>IF(M28="","",IFERROR(INDEX($AK$5:$AO$5,1,MATCH(INDEX('SP M'!A:A,MATCH(Info!M28,'SP M'!D:D,0),1),$AK$10:$AO$10)),IFERROR(INDEX($AK$5:$AO$5,1,MATCH(INDEX('SP N'!A:A,MATCH(Info!M28,'SP N'!D:D,0),1),$AK$11:$AO$11)),"")))</f>
        <v/>
      </c>
      <c r="T28" s="54" t="str">
        <f>IF(M28="","",IFERROR(INDEX('SP M'!F:F,MATCH(Info!M28,'SP M'!D:D,0),1),IFERROR(INDEX('SP N'!F:F,MATCH(Info!M28,'SP N'!D:D,0),1),"EI OLE")))</f>
        <v/>
      </c>
      <c r="U28" s="117">
        <f>SUM(T28:T29)</f>
        <v>0</v>
      </c>
      <c r="X28">
        <v>23</v>
      </c>
      <c r="Z28" s="63" t="str">
        <f>$N$28</f>
        <v/>
      </c>
      <c r="AA28" s="59">
        <f>$M$28</f>
        <v>0</v>
      </c>
      <c r="AB28" s="60" t="str">
        <f>$O$28</f>
        <v/>
      </c>
      <c r="AD28" s="47">
        <f>$L$50</f>
        <v>23</v>
      </c>
      <c r="AE28" s="44" t="str">
        <f>$M$50&amp;" - "&amp;$M$51</f>
        <v xml:space="preserve"> - </v>
      </c>
      <c r="AF28" s="45">
        <f>$R$50</f>
        <v>0</v>
      </c>
      <c r="AG28" s="46">
        <f>$U$50</f>
        <v>0</v>
      </c>
    </row>
    <row r="29" spans="1:33" x14ac:dyDescent="0.25">
      <c r="A29" s="52" t="s">
        <v>152</v>
      </c>
      <c r="B29" s="31">
        <f>IFERROR(COUNTIF(MÜ!C:C,Info!A29),"")</f>
        <v>0</v>
      </c>
      <c r="C29" s="31">
        <f>IFERROR(COUNTIF(NÜ!C:C,Info!A29),"")</f>
        <v>0</v>
      </c>
      <c r="D29" s="31">
        <f>IFERROR(COUNTIF(MP!C:C,Info!A29),"")</f>
        <v>0</v>
      </c>
      <c r="E29" s="31">
        <f>IFERROR(COUNTIF(NP!C:C,Info!A29),"")</f>
        <v>0</v>
      </c>
      <c r="F29" s="31">
        <f>IFERROR(COUNTIF('SP M'!C:C,Info!A29),"")</f>
        <v>0</v>
      </c>
      <c r="G29" s="31">
        <f>IFERROR(COUNTIF('SP N'!C:C,Info!A29),"")</f>
        <v>0</v>
      </c>
      <c r="H29" s="31">
        <f t="shared" si="0"/>
        <v>0</v>
      </c>
      <c r="L29" s="113"/>
      <c r="N29" s="65" t="str">
        <f>IF(M29="","",IFERROR(INDEX($AK$5:$AO$5,1,MATCH(INDEX(MÜ!A:A,MATCH(Info!M29,MÜ!D:D,0),1),$AK$6:$AO$6)),IFERROR(INDEX($AK$5:$AO$5,1,MATCH(INDEX(NÜ!A:A,MATCH(Info!M29,NÜ!D:D,0),1),$AK$7:$AO$7)),"")))</f>
        <v/>
      </c>
      <c r="O29" s="68" t="str">
        <f>IF(M29="","",IFERROR(INDEX(MÜ!F:F,MATCH(Info!M29,MÜ!D:D,0),1),IFERROR(INDEX(NÜ!F:F,MATCH(Info!M29,NÜ!D:D,0),1),"EI OLE")))</f>
        <v/>
      </c>
      <c r="P29" s="84" t="str">
        <f>IF(M29="","",IFERROR(INDEX($AK$5:$AO$5,1,MATCH(INDEX(MP!A:A,MATCH(Info!M29,MP!D:D,0),1),$AK$8:$AO$8)),IFERROR(INDEX($AK$5:$AO$5,1,MATCH(INDEX(NP!A:A,MATCH(Info!M29,NP!D:D,0),1),$AK$9:$AO$9)),"")))</f>
        <v/>
      </c>
      <c r="Q29" s="50" t="str">
        <f>IF(M29="","",IFERROR(INDEX(MP!F:F,MATCH(Info!M29,MP!D:D,0),1),IFERROR(INDEX(NP!F:F,MATCH(Info!M29,NP!D:D,0),1),"EI OLE")))</f>
        <v/>
      </c>
      <c r="R29" s="115"/>
      <c r="S29" s="72" t="str">
        <f>IF(M29="","",IFERROR(INDEX($AK$5:$AO$5,1,MATCH(INDEX('SP M'!A:A,MATCH(Info!M29,'SP M'!D:D,0),1),$AK$10:$AO$10)),IFERROR(INDEX($AK$5:$AO$5,1,MATCH(INDEX('SP N'!A:A,MATCH(Info!M29,'SP N'!D:D,0),1),$AK$11:$AO$11)),"")))</f>
        <v/>
      </c>
      <c r="T29" s="54" t="str">
        <f>IF(M29="","",IFERROR(INDEX('SP M'!F:F,MATCH(Info!M29,'SP M'!D:D,0),1),IFERROR(INDEX('SP N'!F:F,MATCH(Info!M29,'SP N'!D:D,0),1),"EI OLE")))</f>
        <v/>
      </c>
      <c r="U29" s="117"/>
      <c r="X29">
        <v>24</v>
      </c>
      <c r="Z29" s="57" t="str">
        <f>$N$29</f>
        <v/>
      </c>
      <c r="AA29" s="59">
        <f>$M$29</f>
        <v>0</v>
      </c>
      <c r="AB29" s="60" t="str">
        <f>$O$29</f>
        <v/>
      </c>
      <c r="AD29" s="48">
        <f>$L$52</f>
        <v>24</v>
      </c>
      <c r="AE29" s="44" t="str">
        <f>$M$52&amp;" - "&amp;$M$53</f>
        <v xml:space="preserve"> - </v>
      </c>
      <c r="AF29" s="45">
        <f>$R$52</f>
        <v>0</v>
      </c>
      <c r="AG29" s="46">
        <f>$U$52</f>
        <v>0</v>
      </c>
    </row>
    <row r="30" spans="1:33" x14ac:dyDescent="0.25">
      <c r="A30" s="52" t="s">
        <v>98</v>
      </c>
      <c r="B30" s="31">
        <f>IFERROR(COUNTIF(MÜ!C:C,Info!A30),"")</f>
        <v>0</v>
      </c>
      <c r="C30" s="31">
        <f>IFERROR(COUNTIF(NÜ!C:C,Info!A30),"")</f>
        <v>0</v>
      </c>
      <c r="D30" s="31">
        <f>IFERROR(COUNTIF(MP!C:C,Info!A30),"")</f>
        <v>0</v>
      </c>
      <c r="E30" s="31">
        <f>IFERROR(COUNTIF(NP!C:C,Info!A30),"")</f>
        <v>0</v>
      </c>
      <c r="F30" s="31">
        <f>IFERROR(COUNTIF('SP M'!C:C,Info!A30),"")</f>
        <v>0</v>
      </c>
      <c r="G30" s="31">
        <f>IFERROR(COUNTIF('SP N'!C:C,Info!A30),"")</f>
        <v>0</v>
      </c>
      <c r="H30" s="31">
        <f t="shared" si="0"/>
        <v>0</v>
      </c>
      <c r="L30" s="112">
        <v>13</v>
      </c>
      <c r="N30" s="65" t="str">
        <f>IF(M30="","",IFERROR(INDEX($AK$5:$AO$5,1,MATCH(INDEX(MÜ!A:A,MATCH(Info!M30,MÜ!D:D,0),1),$AK$6:$AO$6)),IFERROR(INDEX($AK$5:$AO$5,1,MATCH(INDEX(NÜ!A:A,MATCH(Info!M30,NÜ!D:D,0),1),$AK$7:$AO$7)),"")))</f>
        <v/>
      </c>
      <c r="O30" s="68" t="str">
        <f>IF(M30="","",IFERROR(INDEX(MÜ!F:F,MATCH(Info!M30,MÜ!D:D,0),1),IFERROR(INDEX(NÜ!F:F,MATCH(Info!M30,NÜ!D:D,0),1),"EI OLE")))</f>
        <v/>
      </c>
      <c r="P30" s="84" t="str">
        <f>IF(M30="","",IFERROR(INDEX($AK$5:$AO$5,1,MATCH(INDEX(MP!A:A,MATCH(Info!M30,MP!D:D,0),1),$AK$8:$AO$8)),IFERROR(INDEX($AK$5:$AO$5,1,MATCH(INDEX(NP!A:A,MATCH(Info!M30,NP!D:D,0),1),$AK$9:$AO$9)),"")))</f>
        <v/>
      </c>
      <c r="Q30" s="50" t="str">
        <f>IF(M30="","",IFERROR(INDEX(MP!F:F,MATCH(Info!M30,MP!D:D,0),1),IFERROR(INDEX(NP!F:F,MATCH(Info!M30,NP!D:D,0),1),"EI OLE")))</f>
        <v/>
      </c>
      <c r="R30" s="115">
        <f>SUM(Q30:Q31)</f>
        <v>0</v>
      </c>
      <c r="S30" s="72" t="str">
        <f>IF(M30="","",IFERROR(INDEX($AK$5:$AO$5,1,MATCH(INDEX('SP M'!A:A,MATCH(Info!M30,'SP M'!D:D,0),1),$AK$10:$AO$10)),IFERROR(INDEX($AK$5:$AO$5,1,MATCH(INDEX('SP N'!A:A,MATCH(Info!M30,'SP N'!D:D,0),1),$AK$11:$AO$11)),"")))</f>
        <v/>
      </c>
      <c r="T30" s="54" t="str">
        <f>IF(M30="","",IFERROR(INDEX('SP M'!F:F,MATCH(Info!M30,'SP M'!D:D,0),1),IFERROR(INDEX('SP N'!F:F,MATCH(Info!M30,'SP N'!D:D,0),1),"EI OLE")))</f>
        <v/>
      </c>
      <c r="U30" s="117">
        <f>SUM(T30:T31)</f>
        <v>0</v>
      </c>
      <c r="X30">
        <v>25</v>
      </c>
      <c r="Z30" s="57" t="str">
        <f>$N$30</f>
        <v/>
      </c>
      <c r="AA30" s="59">
        <f>$M$30</f>
        <v>0</v>
      </c>
      <c r="AB30" s="60" t="str">
        <f>$O$30</f>
        <v/>
      </c>
    </row>
    <row r="31" spans="1:33" x14ac:dyDescent="0.25">
      <c r="A31" s="52" t="s">
        <v>100</v>
      </c>
      <c r="B31" s="31">
        <f>IFERROR(COUNTIF(MÜ!C:C,Info!A31),"")</f>
        <v>0</v>
      </c>
      <c r="C31" s="31">
        <f>IFERROR(COUNTIF(NÜ!C:C,Info!A31),"")</f>
        <v>0</v>
      </c>
      <c r="D31" s="31">
        <f>IFERROR(COUNTIF(MP!C:C,Info!A31),"")</f>
        <v>0</v>
      </c>
      <c r="E31" s="31">
        <f>IFERROR(COUNTIF(NP!C:C,Info!A31),"")</f>
        <v>0</v>
      </c>
      <c r="F31" s="31">
        <f>IFERROR(COUNTIF('SP M'!C:C,Info!A31),"")</f>
        <v>0</v>
      </c>
      <c r="G31" s="31">
        <f>IFERROR(COUNTIF('SP N'!C:C,Info!A31),"")</f>
        <v>0</v>
      </c>
      <c r="H31" s="31">
        <f t="shared" si="0"/>
        <v>0</v>
      </c>
      <c r="L31" s="112"/>
      <c r="N31" s="65" t="str">
        <f>IF(M31="","",IFERROR(INDEX($AK$5:$AO$5,1,MATCH(INDEX(MÜ!A:A,MATCH(Info!M31,MÜ!D:D,0),1),$AK$6:$AO$6)),IFERROR(INDEX($AK$5:$AO$5,1,MATCH(INDEX(NÜ!A:A,MATCH(Info!M31,NÜ!D:D,0),1),$AK$7:$AO$7)),"")))</f>
        <v/>
      </c>
      <c r="O31" s="68" t="str">
        <f>IF(M31="","",IFERROR(INDEX(MÜ!F:F,MATCH(Info!M31,MÜ!D:D,0),1),IFERROR(INDEX(NÜ!F:F,MATCH(Info!M31,NÜ!D:D,0),1),"EI OLE")))</f>
        <v/>
      </c>
      <c r="P31" s="84" t="str">
        <f>IF(M31="","",IFERROR(INDEX($AK$5:$AO$5,1,MATCH(INDEX(MP!A:A,MATCH(Info!M31,MP!D:D,0),1),$AK$8:$AO$8)),IFERROR(INDEX($AK$5:$AO$5,1,MATCH(INDEX(NP!A:A,MATCH(Info!M31,NP!D:D,0),1),$AK$9:$AO$9)),"")))</f>
        <v/>
      </c>
      <c r="Q31" s="50" t="str">
        <f>IF(M31="","",IFERROR(INDEX(MP!F:F,MATCH(Info!M31,MP!D:D,0),1),IFERROR(INDEX(NP!F:F,MATCH(Info!M31,NP!D:D,0),1),"EI OLE")))</f>
        <v/>
      </c>
      <c r="R31" s="115"/>
      <c r="S31" s="72" t="str">
        <f>IF(M31="","",IFERROR(INDEX($AK$5:$AO$5,1,MATCH(INDEX('SP M'!A:A,MATCH(Info!M31,'SP M'!D:D,0),1),$AK$10:$AO$10)),IFERROR(INDEX($AK$5:$AO$5,1,MATCH(INDEX('SP N'!A:A,MATCH(Info!M31,'SP N'!D:D,0),1),$AK$11:$AO$11)),"")))</f>
        <v/>
      </c>
      <c r="T31" s="54" t="str">
        <f>IF(M31="","",IFERROR(INDEX('SP M'!F:F,MATCH(Info!M31,'SP M'!D:D,0),1),IFERROR(INDEX('SP N'!F:F,MATCH(Info!M31,'SP N'!D:D,0),1),"EI OLE")))</f>
        <v/>
      </c>
      <c r="U31" s="117"/>
      <c r="X31">
        <v>26</v>
      </c>
      <c r="Z31" s="57" t="str">
        <f>$N$31</f>
        <v/>
      </c>
      <c r="AA31" s="59">
        <f>$M$31</f>
        <v>0</v>
      </c>
      <c r="AB31" s="60" t="str">
        <f>$O$31</f>
        <v/>
      </c>
    </row>
    <row r="32" spans="1:33" x14ac:dyDescent="0.25">
      <c r="A32" s="52" t="s">
        <v>96</v>
      </c>
      <c r="B32" s="31">
        <f>IFERROR(COUNTIF(MÜ!C:C,Info!A32),"")</f>
        <v>0</v>
      </c>
      <c r="C32" s="31">
        <f>IFERROR(COUNTIF(NÜ!C:C,Info!A32),"")</f>
        <v>0</v>
      </c>
      <c r="D32" s="31">
        <f>IFERROR(COUNTIF(MP!C:C,Info!A32),"")</f>
        <v>0</v>
      </c>
      <c r="E32" s="31">
        <f>IFERROR(COUNTIF(NP!C:C,Info!A32),"")</f>
        <v>0</v>
      </c>
      <c r="F32" s="31">
        <f>IFERROR(COUNTIF('SP M'!C:C,Info!A32),"")</f>
        <v>0</v>
      </c>
      <c r="G32" s="31">
        <f>IFERROR(COUNTIF('SP N'!C:C,Info!A32),"")</f>
        <v>0</v>
      </c>
      <c r="H32" s="31">
        <f t="shared" si="0"/>
        <v>0</v>
      </c>
      <c r="L32" s="113">
        <v>14</v>
      </c>
      <c r="N32" s="65" t="str">
        <f>IF(M32="","",IFERROR(INDEX($AK$5:$AO$5,1,MATCH(INDEX(MÜ!A:A,MATCH(Info!M32,MÜ!D:D,0),1),$AK$6:$AO$6)),IFERROR(INDEX($AK$5:$AO$5,1,MATCH(INDEX(NÜ!A:A,MATCH(Info!M32,NÜ!D:D,0),1),$AK$7:$AO$7)),"")))</f>
        <v/>
      </c>
      <c r="O32" s="68" t="str">
        <f>IF(M32="","",IFERROR(INDEX(MÜ!F:F,MATCH(Info!M32,MÜ!D:D,0),1),IFERROR(INDEX(NÜ!F:F,MATCH(Info!M32,NÜ!D:D,0),1),"EI OLE")))</f>
        <v/>
      </c>
      <c r="P32" s="84" t="str">
        <f>IF(M32="","",IFERROR(INDEX($AK$5:$AO$5,1,MATCH(INDEX(MP!A:A,MATCH(Info!M32,MP!D:D,0),1),$AK$8:$AO$8)),IFERROR(INDEX($AK$5:$AO$5,1,MATCH(INDEX(NP!A:A,MATCH(Info!M32,NP!D:D,0),1),$AK$9:$AO$9)),"")))</f>
        <v/>
      </c>
      <c r="Q32" s="50" t="str">
        <f>IF(M32="","",IFERROR(INDEX(MP!F:F,MATCH(Info!M32,MP!D:D,0),1),IFERROR(INDEX(NP!F:F,MATCH(Info!M32,NP!D:D,0),1),"EI OLE")))</f>
        <v/>
      </c>
      <c r="R32" s="115">
        <f>SUM(Q32:Q33)</f>
        <v>0</v>
      </c>
      <c r="S32" s="72" t="str">
        <f>IF(M32="","",IFERROR(INDEX($AK$5:$AO$5,1,MATCH(INDEX('SP M'!A:A,MATCH(Info!M32,'SP M'!D:D,0),1),$AK$10:$AO$10)),IFERROR(INDEX($AK$5:$AO$5,1,MATCH(INDEX('SP N'!A:A,MATCH(Info!M32,'SP N'!D:D,0),1),$AK$11:$AO$11)),"")))</f>
        <v/>
      </c>
      <c r="T32" s="54" t="str">
        <f>IF(M32="","",IFERROR(INDEX('SP M'!F:F,MATCH(Info!M32,'SP M'!D:D,0),1),IFERROR(INDEX('SP N'!F:F,MATCH(Info!M32,'SP N'!D:D,0),1),"EI OLE")))</f>
        <v/>
      </c>
      <c r="U32" s="117">
        <f>SUM(T32:T33)</f>
        <v>0</v>
      </c>
      <c r="X32">
        <v>27</v>
      </c>
      <c r="Z32" s="57" t="str">
        <f>$N$32</f>
        <v/>
      </c>
      <c r="AA32" s="59">
        <f>$M$32</f>
        <v>0</v>
      </c>
      <c r="AB32" s="60" t="str">
        <f>$O$32</f>
        <v/>
      </c>
    </row>
    <row r="33" spans="1:28" x14ac:dyDescent="0.25">
      <c r="A33" s="52" t="s">
        <v>107</v>
      </c>
      <c r="B33" s="31">
        <f>IFERROR(COUNTIF(MÜ!C:C,Info!A33),"")</f>
        <v>0</v>
      </c>
      <c r="C33" s="31">
        <f>IFERROR(COUNTIF(NÜ!C:C,Info!A33),"")</f>
        <v>0</v>
      </c>
      <c r="D33" s="31">
        <f>IFERROR(COUNTIF(MP!C:C,Info!A33),"")</f>
        <v>0</v>
      </c>
      <c r="E33" s="31">
        <f>IFERROR(COUNTIF(NP!C:C,Info!A33),"")</f>
        <v>0</v>
      </c>
      <c r="F33" s="31">
        <f>IFERROR(COUNTIF('SP M'!C:C,Info!A33),"")</f>
        <v>0</v>
      </c>
      <c r="G33" s="31">
        <f>IFERROR(COUNTIF('SP N'!C:C,Info!A33),"")</f>
        <v>0</v>
      </c>
      <c r="H33" s="31">
        <f t="shared" ref="H33" si="1">SUM(B33:G33)</f>
        <v>0</v>
      </c>
      <c r="L33" s="113"/>
      <c r="N33" s="65" t="str">
        <f>IF(M33="","",IFERROR(INDEX($AK$5:$AO$5,1,MATCH(INDEX(MÜ!A:A,MATCH(Info!M33,MÜ!D:D,0),1),$AK$6:$AO$6)),IFERROR(INDEX($AK$5:$AO$5,1,MATCH(INDEX(NÜ!A:A,MATCH(Info!M33,NÜ!D:D,0),1),$AK$7:$AO$7)),"")))</f>
        <v/>
      </c>
      <c r="O33" s="68" t="str">
        <f>IF(M33="","",IFERROR(INDEX(MÜ!F:F,MATCH(Info!M33,MÜ!D:D,0),1),IFERROR(INDEX(NÜ!F:F,MATCH(Info!M33,NÜ!D:D,0),1),"EI OLE")))</f>
        <v/>
      </c>
      <c r="P33" s="84" t="str">
        <f>IF(M33="","",IFERROR(INDEX($AK$5:$AO$5,1,MATCH(INDEX(MP!A:A,MATCH(Info!M33,MP!D:D,0),1),$AK$8:$AO$8)),IFERROR(INDEX($AK$5:$AO$5,1,MATCH(INDEX(NP!A:A,MATCH(Info!M33,NP!D:D,0),1),$AK$9:$AO$9)),"")))</f>
        <v/>
      </c>
      <c r="Q33" s="50" t="str">
        <f>IF(M33="","",IFERROR(INDEX(MP!F:F,MATCH(Info!M33,MP!D:D,0),1),IFERROR(INDEX(NP!F:F,MATCH(Info!M33,NP!D:D,0),1),"EI OLE")))</f>
        <v/>
      </c>
      <c r="R33" s="115"/>
      <c r="S33" s="72" t="str">
        <f>IF(M33="","",IFERROR(INDEX($AK$5:$AO$5,1,MATCH(INDEX('SP M'!A:A,MATCH(Info!M33,'SP M'!D:D,0),1),$AK$10:$AO$10)),IFERROR(INDEX($AK$5:$AO$5,1,MATCH(INDEX('SP N'!A:A,MATCH(Info!M33,'SP N'!D:D,0),1),$AK$11:$AO$11)),"")))</f>
        <v/>
      </c>
      <c r="T33" s="54" t="str">
        <f>IF(M33="","",IFERROR(INDEX('SP M'!F:F,MATCH(Info!M33,'SP M'!D:D,0),1),IFERROR(INDEX('SP N'!F:F,MATCH(Info!M33,'SP N'!D:D,0),1),"EI OLE")))</f>
        <v/>
      </c>
      <c r="U33" s="117"/>
      <c r="X33">
        <v>28</v>
      </c>
      <c r="Z33" s="57" t="str">
        <f>$N$33</f>
        <v/>
      </c>
      <c r="AA33" s="59">
        <f>$M$33</f>
        <v>0</v>
      </c>
      <c r="AB33" s="60" t="str">
        <f>$O$33</f>
        <v/>
      </c>
    </row>
    <row r="34" spans="1:28" x14ac:dyDescent="0.25">
      <c r="A34" s="52"/>
      <c r="L34" s="112">
        <v>15</v>
      </c>
      <c r="N34" s="65" t="str">
        <f>IF(M34="","",IFERROR(INDEX($AK$5:$AO$5,1,MATCH(INDEX(MÜ!A:A,MATCH(Info!M34,MÜ!D:D,0),1),$AK$6:$AO$6)),IFERROR(INDEX($AK$5:$AO$5,1,MATCH(INDEX(NÜ!A:A,MATCH(Info!M34,NÜ!D:D,0),1),$AK$7:$AO$7)),"")))</f>
        <v/>
      </c>
      <c r="O34" s="68" t="str">
        <f>IF(M34="","",IFERROR(INDEX(MÜ!F:F,MATCH(Info!M34,MÜ!D:D,0),1),IFERROR(INDEX(NÜ!F:F,MATCH(Info!M34,NÜ!D:D,0),1),"EI OLE")))</f>
        <v/>
      </c>
      <c r="P34" s="84" t="str">
        <f>IF(M34="","",IFERROR(INDEX($AK$5:$AO$5,1,MATCH(INDEX(MP!A:A,MATCH(Info!M34,MP!D:D,0),1),$AK$8:$AO$8)),IFERROR(INDEX($AK$5:$AO$5,1,MATCH(INDEX(NP!A:A,MATCH(Info!M34,NP!D:D,0),1),$AK$9:$AO$9)),"")))</f>
        <v/>
      </c>
      <c r="Q34" s="50" t="str">
        <f>IF(M34="","",IFERROR(INDEX(MP!F:F,MATCH(Info!M34,MP!D:D,0),1),IFERROR(INDEX(NP!F:F,MATCH(Info!M34,NP!D:D,0),1),"EI OLE")))</f>
        <v/>
      </c>
      <c r="R34" s="115">
        <f>SUM(Q34:Q35)</f>
        <v>0</v>
      </c>
      <c r="S34" s="72" t="str">
        <f>IF(M34="","",IFERROR(INDEX($AK$5:$AO$5,1,MATCH(INDEX('SP M'!A:A,MATCH(Info!M34,'SP M'!D:D,0),1),$AK$10:$AO$10)),IFERROR(INDEX($AK$5:$AO$5,1,MATCH(INDEX('SP N'!A:A,MATCH(Info!M34,'SP N'!D:D,0),1),$AK$11:$AO$11)),"")))</f>
        <v/>
      </c>
      <c r="T34" s="54" t="str">
        <f>IF(M34="","",IFERROR(INDEX('SP M'!F:F,MATCH(Info!M34,'SP M'!D:D,0),1),IFERROR(INDEX('SP N'!F:F,MATCH(Info!M34,'SP N'!D:D,0),1),"EI OLE")))</f>
        <v/>
      </c>
      <c r="U34" s="117">
        <f>SUM(T34:T35)</f>
        <v>0</v>
      </c>
      <c r="X34">
        <v>29</v>
      </c>
      <c r="Z34" s="57" t="str">
        <f>$N$34</f>
        <v/>
      </c>
      <c r="AA34" s="59">
        <f>$M$34</f>
        <v>0</v>
      </c>
      <c r="AB34" s="60" t="str">
        <f>$O$34</f>
        <v/>
      </c>
    </row>
    <row r="35" spans="1:28" x14ac:dyDescent="0.25">
      <c r="L35" s="112"/>
      <c r="N35" s="65" t="str">
        <f>IF(M35="","",IFERROR(INDEX($AK$5:$AO$5,1,MATCH(INDEX(MÜ!A:A,MATCH(Info!M35,MÜ!D:D,0),1),$AK$6:$AO$6)),IFERROR(INDEX($AK$5:$AO$5,1,MATCH(INDEX(NÜ!A:A,MATCH(Info!M35,NÜ!D:D,0),1),$AK$7:$AO$7)),"")))</f>
        <v/>
      </c>
      <c r="O35" s="68" t="str">
        <f>IF(M35="","",IFERROR(INDEX(MÜ!F:F,MATCH(Info!M35,MÜ!D:D,0),1),IFERROR(INDEX(NÜ!F:F,MATCH(Info!M35,NÜ!D:D,0),1),"EI OLE")))</f>
        <v/>
      </c>
      <c r="P35" s="84" t="str">
        <f>IF(M35="","",IFERROR(INDEX($AK$5:$AO$5,1,MATCH(INDEX(MP!A:A,MATCH(Info!M35,MP!D:D,0),1),$AK$8:$AO$8)),IFERROR(INDEX($AK$5:$AO$5,1,MATCH(INDEX(NP!A:A,MATCH(Info!M35,NP!D:D,0),1),$AK$9:$AO$9)),"")))</f>
        <v/>
      </c>
      <c r="Q35" s="50" t="str">
        <f>IF(M35="","",IFERROR(INDEX(MP!F:F,MATCH(Info!M35,MP!D:D,0),1),IFERROR(INDEX(NP!F:F,MATCH(Info!M35,NP!D:D,0),1),"EI OLE")))</f>
        <v/>
      </c>
      <c r="R35" s="115"/>
      <c r="S35" s="72" t="str">
        <f>IF(M35="","",IFERROR(INDEX($AK$5:$AO$5,1,MATCH(INDEX('SP M'!A:A,MATCH(Info!M35,'SP M'!D:D,0),1),$AK$10:$AO$10)),IFERROR(INDEX($AK$5:$AO$5,1,MATCH(INDEX('SP N'!A:A,MATCH(Info!M35,'SP N'!D:D,0),1),$AK$11:$AO$11)),"")))</f>
        <v/>
      </c>
      <c r="T35" s="54" t="str">
        <f>IF(M35="","",IFERROR(INDEX('SP M'!F:F,MATCH(Info!M35,'SP M'!D:D,0),1),IFERROR(INDEX('SP N'!F:F,MATCH(Info!M35,'SP N'!D:D,0),1),"EI OLE")))</f>
        <v/>
      </c>
      <c r="U35" s="117"/>
      <c r="X35">
        <v>30</v>
      </c>
      <c r="Z35" s="57" t="str">
        <f>$N$35</f>
        <v/>
      </c>
      <c r="AA35" s="59">
        <f>$M$35</f>
        <v>0</v>
      </c>
      <c r="AB35" s="60" t="str">
        <f>$O$35</f>
        <v/>
      </c>
    </row>
    <row r="36" spans="1:28" x14ac:dyDescent="0.25">
      <c r="L36" s="113">
        <v>16</v>
      </c>
      <c r="N36" s="65" t="str">
        <f>IF(M36="","",IFERROR(INDEX($AK$5:$AO$5,1,MATCH(INDEX(MÜ!A:A,MATCH(Info!M36,MÜ!D:D,0),1),$AK$6:$AO$6)),IFERROR(INDEX($AK$5:$AO$5,1,MATCH(INDEX(NÜ!A:A,MATCH(Info!M36,NÜ!D:D,0),1),$AK$7:$AO$7)),"")))</f>
        <v/>
      </c>
      <c r="O36" s="68" t="str">
        <f>IF(M36="","",IFERROR(INDEX(MÜ!F:F,MATCH(Info!M36,MÜ!D:D,0),1),IFERROR(INDEX(NÜ!F:F,MATCH(Info!M36,NÜ!D:D,0),1),"EI OLE")))</f>
        <v/>
      </c>
      <c r="P36" s="84" t="str">
        <f>IF(M36="","",IFERROR(INDEX($AK$5:$AO$5,1,MATCH(INDEX(MP!A:A,MATCH(Info!M36,MP!D:D,0),1),$AK$8:$AO$8)),IFERROR(INDEX($AK$5:$AO$5,1,MATCH(INDEX(NP!A:A,MATCH(Info!M36,NP!D:D,0),1),$AK$9:$AO$9)),"")))</f>
        <v/>
      </c>
      <c r="Q36" s="50" t="str">
        <f>IF(M36="","",IFERROR(INDEX(MP!F:F,MATCH(Info!M36,MP!D:D,0),1),IFERROR(INDEX(NP!F:F,MATCH(Info!M36,NP!D:D,0),1),"EI OLE")))</f>
        <v/>
      </c>
      <c r="R36" s="115">
        <f>SUM(Q36:Q37)</f>
        <v>0</v>
      </c>
      <c r="S36" s="72" t="str">
        <f>IF(M36="","",IFERROR(INDEX($AK$5:$AO$5,1,MATCH(INDEX('SP M'!A:A,MATCH(Info!M36,'SP M'!D:D,0),1),$AK$10:$AO$10)),IFERROR(INDEX($AK$5:$AO$5,1,MATCH(INDEX('SP N'!A:A,MATCH(Info!M36,'SP N'!D:D,0),1),$AK$11:$AO$11)),"")))</f>
        <v/>
      </c>
      <c r="T36" s="54" t="str">
        <f>IF(M36="","",IFERROR(INDEX('SP M'!F:F,MATCH(Info!M36,'SP M'!D:D,0),1),IFERROR(INDEX('SP N'!F:F,MATCH(Info!M36,'SP N'!D:D,0),1),"EI OLE")))</f>
        <v/>
      </c>
      <c r="U36" s="117">
        <f>SUM(T36:T37)</f>
        <v>0</v>
      </c>
      <c r="X36">
        <v>31</v>
      </c>
      <c r="Z36" s="57" t="str">
        <f>$N$36</f>
        <v/>
      </c>
      <c r="AA36" s="59">
        <f>$M$36</f>
        <v>0</v>
      </c>
      <c r="AB36" s="60" t="str">
        <f>$O$36</f>
        <v/>
      </c>
    </row>
    <row r="37" spans="1:28" x14ac:dyDescent="0.25">
      <c r="L37" s="113"/>
      <c r="N37" s="65" t="str">
        <f>IF(M37="","",IFERROR(INDEX($AK$5:$AO$5,1,MATCH(INDEX(MÜ!A:A,MATCH(Info!M37,MÜ!D:D,0),1),$AK$6:$AO$6)),IFERROR(INDEX($AK$5:$AO$5,1,MATCH(INDEX(NÜ!A:A,MATCH(Info!M37,NÜ!D:D,0),1),$AK$7:$AO$7)),"")))</f>
        <v/>
      </c>
      <c r="O37" s="68" t="str">
        <f>IF(M37="","",IFERROR(INDEX(MÜ!F:F,MATCH(Info!M37,MÜ!D:D,0),1),IFERROR(INDEX(NÜ!F:F,MATCH(Info!M37,NÜ!D:D,0),1),"EI OLE")))</f>
        <v/>
      </c>
      <c r="P37" s="84" t="str">
        <f>IF(M37="","",IFERROR(INDEX($AK$5:$AO$5,1,MATCH(INDEX(MP!A:A,MATCH(Info!M37,MP!D:D,0),1),$AK$8:$AO$8)),IFERROR(INDEX($AK$5:$AO$5,1,MATCH(INDEX(NP!A:A,MATCH(Info!M37,NP!D:D,0),1),$AK$9:$AO$9)),"")))</f>
        <v/>
      </c>
      <c r="Q37" s="50" t="str">
        <f>IF(M37="","",IFERROR(INDEX(MP!F:F,MATCH(Info!M37,MP!D:D,0),1),IFERROR(INDEX(NP!F:F,MATCH(Info!M37,NP!D:D,0),1),"EI OLE")))</f>
        <v/>
      </c>
      <c r="R37" s="115"/>
      <c r="S37" s="72" t="str">
        <f>IF(M37="","",IFERROR(INDEX($AK$5:$AO$5,1,MATCH(INDEX('SP M'!A:A,MATCH(Info!M37,'SP M'!D:D,0),1),$AK$10:$AO$10)),IFERROR(INDEX($AK$5:$AO$5,1,MATCH(INDEX('SP N'!A:A,MATCH(Info!M37,'SP N'!D:D,0),1),$AK$11:$AO$11)),"")))</f>
        <v/>
      </c>
      <c r="T37" s="54" t="str">
        <f>IF(M37="","",IFERROR(INDEX('SP M'!F:F,MATCH(Info!M37,'SP M'!D:D,0),1),IFERROR(INDEX('SP N'!F:F,MATCH(Info!M37,'SP N'!D:D,0),1),"EI OLE")))</f>
        <v/>
      </c>
      <c r="U37" s="117"/>
      <c r="X37">
        <v>32</v>
      </c>
      <c r="Z37" s="57" t="str">
        <f>$N$37</f>
        <v/>
      </c>
      <c r="AA37" s="59">
        <f>$M$37</f>
        <v>0</v>
      </c>
      <c r="AB37" s="60" t="str">
        <f>$O$37</f>
        <v/>
      </c>
    </row>
    <row r="38" spans="1:28" x14ac:dyDescent="0.25">
      <c r="L38" s="112">
        <v>17</v>
      </c>
      <c r="N38" s="65" t="str">
        <f>IF(M38="","",IFERROR(INDEX($AK$5:$AO$5,1,MATCH(INDEX(MÜ!A:A,MATCH(Info!M38,MÜ!D:D,0),1),$AK$6:$AO$6)),IFERROR(INDEX($AK$5:$AO$5,1,MATCH(INDEX(NÜ!A:A,MATCH(Info!M38,NÜ!D:D,0),1),$AK$7:$AO$7)),"")))</f>
        <v/>
      </c>
      <c r="O38" s="68" t="str">
        <f>IF(M38="","",IFERROR(INDEX(MÜ!F:F,MATCH(Info!M38,MÜ!D:D,0),1),IFERROR(INDEX(NÜ!F:F,MATCH(Info!M38,NÜ!D:D,0),1),"EI OLE")))</f>
        <v/>
      </c>
      <c r="P38" s="84" t="str">
        <f>IF(M38="","",IFERROR(INDEX($AK$5:$AO$5,1,MATCH(INDEX(MP!A:A,MATCH(Info!M38,MP!D:D,0),1),$AK$8:$AO$8)),IFERROR(INDEX($AK$5:$AO$5,1,MATCH(INDEX(NP!A:A,MATCH(Info!M38,NP!D:D,0),1),$AK$9:$AO$9)),"")))</f>
        <v/>
      </c>
      <c r="Q38" s="50" t="str">
        <f>IF(M38="","",IFERROR(INDEX(MP!F:F,MATCH(Info!M38,MP!D:D,0),1),IFERROR(INDEX(NP!F:F,MATCH(Info!M38,NP!D:D,0),1),"EI OLE")))</f>
        <v/>
      </c>
      <c r="R38" s="115">
        <f>SUM(Q38:Q39)</f>
        <v>0</v>
      </c>
      <c r="S38" s="72" t="str">
        <f>IF(M38="","",IFERROR(INDEX($AK$5:$AO$5,1,MATCH(INDEX('SP M'!A:A,MATCH(Info!M38,'SP M'!D:D,0),1),$AK$10:$AO$10)),IFERROR(INDEX($AK$5:$AO$5,1,MATCH(INDEX('SP N'!A:A,MATCH(Info!M38,'SP N'!D:D,0),1),$AK$11:$AO$11)),"")))</f>
        <v/>
      </c>
      <c r="T38" s="54" t="str">
        <f>IF(M38="","",IFERROR(INDEX('SP M'!F:F,MATCH(Info!M38,'SP M'!D:D,0),1),IFERROR(INDEX('SP N'!F:F,MATCH(Info!M38,'SP N'!D:D,0),1),"EI OLE")))</f>
        <v/>
      </c>
      <c r="U38" s="117">
        <f>SUM(T38:T39)</f>
        <v>0</v>
      </c>
      <c r="X38">
        <v>33</v>
      </c>
      <c r="Z38" s="57" t="str">
        <f>$N$38</f>
        <v/>
      </c>
      <c r="AA38" s="59">
        <f>$M$38</f>
        <v>0</v>
      </c>
      <c r="AB38" s="60" t="str">
        <f>$O$38</f>
        <v/>
      </c>
    </row>
    <row r="39" spans="1:28" x14ac:dyDescent="0.25">
      <c r="L39" s="112"/>
      <c r="N39" s="65" t="str">
        <f>IF(M39="","",IFERROR(INDEX($AK$5:$AO$5,1,MATCH(INDEX(MÜ!A:A,MATCH(Info!M39,MÜ!D:D,0),1),$AK$6:$AO$6)),IFERROR(INDEX($AK$5:$AO$5,1,MATCH(INDEX(NÜ!A:A,MATCH(Info!M39,NÜ!D:D,0),1),$AK$7:$AO$7)),"")))</f>
        <v/>
      </c>
      <c r="O39" s="68" t="str">
        <f>IF(M39="","",IFERROR(INDEX(MÜ!F:F,MATCH(Info!M39,MÜ!D:D,0),1),IFERROR(INDEX(NÜ!F:F,MATCH(Info!M39,NÜ!D:D,0),1),"EI OLE")))</f>
        <v/>
      </c>
      <c r="P39" s="84" t="str">
        <f>IF(M39="","",IFERROR(INDEX($AK$5:$AO$5,1,MATCH(INDEX(MP!A:A,MATCH(Info!M39,MP!D:D,0),1),$AK$8:$AO$8)),IFERROR(INDEX($AK$5:$AO$5,1,MATCH(INDEX(NP!A:A,MATCH(Info!M39,NP!D:D,0),1),$AK$9:$AO$9)),"")))</f>
        <v/>
      </c>
      <c r="Q39" s="50" t="str">
        <f>IF(M39="","",IFERROR(INDEX(MP!F:F,MATCH(Info!M39,MP!D:D,0),1),IFERROR(INDEX(NP!F:F,MATCH(Info!M39,NP!D:D,0),1),"EI OLE")))</f>
        <v/>
      </c>
      <c r="R39" s="115"/>
      <c r="S39" s="72" t="str">
        <f>IF(M39="","",IFERROR(INDEX($AK$5:$AO$5,1,MATCH(INDEX('SP M'!A:A,MATCH(Info!M39,'SP M'!D:D,0),1),$AK$10:$AO$10)),IFERROR(INDEX($AK$5:$AO$5,1,MATCH(INDEX('SP N'!A:A,MATCH(Info!M39,'SP N'!D:D,0),1),$AK$11:$AO$11)),"")))</f>
        <v/>
      </c>
      <c r="T39" s="54" t="str">
        <f>IF(M39="","",IFERROR(INDEX('SP M'!F:F,MATCH(Info!M39,'SP M'!D:D,0),1),IFERROR(INDEX('SP N'!F:F,MATCH(Info!M39,'SP N'!D:D,0),1),"EI OLE")))</f>
        <v/>
      </c>
      <c r="U39" s="117"/>
      <c r="X39">
        <v>34</v>
      </c>
      <c r="Z39" s="57" t="str">
        <f>$N$39</f>
        <v/>
      </c>
      <c r="AA39" s="59">
        <f>$M$39</f>
        <v>0</v>
      </c>
      <c r="AB39" s="60" t="str">
        <f>$O$39</f>
        <v/>
      </c>
    </row>
    <row r="40" spans="1:28" x14ac:dyDescent="0.25">
      <c r="L40" s="113">
        <v>18</v>
      </c>
      <c r="N40" s="65" t="str">
        <f>IF(M40="","",IFERROR(INDEX($AK$5:$AO$5,1,MATCH(INDEX(MÜ!A:A,MATCH(Info!M40,MÜ!D:D,0),1),$AK$6:$AO$6)),IFERROR(INDEX($AK$5:$AO$5,1,MATCH(INDEX(NÜ!A:A,MATCH(Info!M40,NÜ!D:D,0),1),$AK$7:$AO$7)),"")))</f>
        <v/>
      </c>
      <c r="O40" s="68" t="str">
        <f>IF(M40="","",IFERROR(INDEX(MÜ!F:F,MATCH(Info!M40,MÜ!D:D,0),1),IFERROR(INDEX(NÜ!F:F,MATCH(Info!M40,NÜ!D:D,0),1),"EI OLE")))</f>
        <v/>
      </c>
      <c r="P40" s="84" t="str">
        <f>IF(M40="","",IFERROR(INDEX($AK$5:$AO$5,1,MATCH(INDEX(MP!A:A,MATCH(Info!M40,MP!D:D,0),1),$AK$8:$AO$8)),IFERROR(INDEX($AK$5:$AO$5,1,MATCH(INDEX(NP!A:A,MATCH(Info!M40,NP!D:D,0),1),$AK$9:$AO$9)),"")))</f>
        <v/>
      </c>
      <c r="Q40" s="50" t="str">
        <f>IF(M40="","",IFERROR(INDEX(MP!F:F,MATCH(Info!M40,MP!D:D,0),1),IFERROR(INDEX(NP!F:F,MATCH(Info!M40,NP!D:D,0),1),"EI OLE")))</f>
        <v/>
      </c>
      <c r="R40" s="115">
        <f>SUM(Q40:Q41)</f>
        <v>0</v>
      </c>
      <c r="S40" s="72" t="str">
        <f>IF(M40="","",IFERROR(INDEX($AK$5:$AO$5,1,MATCH(INDEX('SP M'!A:A,MATCH(Info!M40,'SP M'!D:D,0),1),$AK$10:$AO$10)),IFERROR(INDEX($AK$5:$AO$5,1,MATCH(INDEX('SP N'!A:A,MATCH(Info!M40,'SP N'!D:D,0),1),$AK$11:$AO$11)),"")))</f>
        <v/>
      </c>
      <c r="T40" s="54" t="str">
        <f>IF(M40="","",IFERROR(INDEX('SP M'!F:F,MATCH(Info!M40,'SP M'!D:D,0),1),IFERROR(INDEX('SP N'!F:F,MATCH(Info!M40,'SP N'!D:D,0),1),"EI OLE")))</f>
        <v/>
      </c>
      <c r="U40" s="117">
        <f>SUM(T40:T41)</f>
        <v>0</v>
      </c>
      <c r="X40">
        <v>35</v>
      </c>
      <c r="Z40" s="57" t="str">
        <f>$N$40</f>
        <v/>
      </c>
      <c r="AA40" s="59">
        <f>$M$40</f>
        <v>0</v>
      </c>
      <c r="AB40" s="60" t="str">
        <f>$O$40</f>
        <v/>
      </c>
    </row>
    <row r="41" spans="1:28" x14ac:dyDescent="0.25">
      <c r="L41" s="113"/>
      <c r="N41" s="65" t="str">
        <f>IF(M41="","",IFERROR(INDEX($AK$5:$AO$5,1,MATCH(INDEX(MÜ!A:A,MATCH(Info!M41,MÜ!D:D,0),1),$AK$6:$AO$6)),IFERROR(INDEX($AK$5:$AO$5,1,MATCH(INDEX(NÜ!A:A,MATCH(Info!M41,NÜ!D:D,0),1),$AK$7:$AO$7)),"")))</f>
        <v/>
      </c>
      <c r="O41" s="68" t="str">
        <f>IF(M41="","",IFERROR(INDEX(MÜ!F:F,MATCH(Info!M41,MÜ!D:D,0),1),IFERROR(INDEX(NÜ!F:F,MATCH(Info!M41,NÜ!D:D,0),1),"EI OLE")))</f>
        <v/>
      </c>
      <c r="P41" s="84" t="str">
        <f>IF(M41="","",IFERROR(INDEX($AK$5:$AO$5,1,MATCH(INDEX(MP!A:A,MATCH(Info!M41,MP!D:D,0),1),$AK$8:$AO$8)),IFERROR(INDEX($AK$5:$AO$5,1,MATCH(INDEX(NP!A:A,MATCH(Info!M41,NP!D:D,0),1),$AK$9:$AO$9)),"")))</f>
        <v/>
      </c>
      <c r="Q41" s="50" t="str">
        <f>IF(M41="","",IFERROR(INDEX(MP!F:F,MATCH(Info!M41,MP!D:D,0),1),IFERROR(INDEX(NP!F:F,MATCH(Info!M41,NP!D:D,0),1),"EI OLE")))</f>
        <v/>
      </c>
      <c r="R41" s="115"/>
      <c r="S41" s="72" t="str">
        <f>IF(M41="","",IFERROR(INDEX($AK$5:$AO$5,1,MATCH(INDEX('SP M'!A:A,MATCH(Info!M41,'SP M'!D:D,0),1),$AK$10:$AO$10)),IFERROR(INDEX($AK$5:$AO$5,1,MATCH(INDEX('SP N'!A:A,MATCH(Info!M41,'SP N'!D:D,0),1),$AK$11:$AO$11)),"")))</f>
        <v/>
      </c>
      <c r="T41" s="54" t="str">
        <f>IF(M41="","",IFERROR(INDEX('SP M'!F:F,MATCH(Info!M41,'SP M'!D:D,0),1),IFERROR(INDEX('SP N'!F:F,MATCH(Info!M41,'SP N'!D:D,0),1),"EI OLE")))</f>
        <v/>
      </c>
      <c r="U41" s="117"/>
      <c r="X41">
        <v>36</v>
      </c>
      <c r="Z41" s="57" t="str">
        <f>$N$41</f>
        <v/>
      </c>
      <c r="AA41" s="59">
        <f>$M$41</f>
        <v>0</v>
      </c>
      <c r="AB41" s="60" t="str">
        <f>$O$41</f>
        <v/>
      </c>
    </row>
    <row r="42" spans="1:28" x14ac:dyDescent="0.25">
      <c r="L42" s="112">
        <v>19</v>
      </c>
      <c r="N42" s="65" t="str">
        <f>IF(M42="","",IFERROR(INDEX($AK$5:$AO$5,1,MATCH(INDEX(MÜ!A:A,MATCH(Info!M42,MÜ!D:D,0),1),$AK$6:$AO$6)),IFERROR(INDEX($AK$5:$AO$5,1,MATCH(INDEX(NÜ!A:A,MATCH(Info!M42,NÜ!D:D,0),1),$AK$7:$AO$7)),"")))</f>
        <v/>
      </c>
      <c r="O42" s="68" t="str">
        <f>IF(M42="","",IFERROR(INDEX(MÜ!F:F,MATCH(Info!M42,MÜ!D:D,0),1),IFERROR(INDEX(NÜ!F:F,MATCH(Info!M42,NÜ!D:D,0),1),"EI OLE")))</f>
        <v/>
      </c>
      <c r="P42" s="84" t="str">
        <f>IF(M42="","",IFERROR(INDEX($AK$5:$AO$5,1,MATCH(INDEX(MP!A:A,MATCH(Info!M42,MP!D:D,0),1),$AK$8:$AO$8)),IFERROR(INDEX($AK$5:$AO$5,1,MATCH(INDEX(NP!A:A,MATCH(Info!M42,NP!D:D,0),1),$AK$9:$AO$9)),"")))</f>
        <v/>
      </c>
      <c r="Q42" s="50" t="str">
        <f>IF(M42="","",IFERROR(INDEX(MP!F:F,MATCH(Info!M42,MP!D:D,0),1),IFERROR(INDEX(NP!F:F,MATCH(Info!M42,NP!D:D,0),1),"EI OLE")))</f>
        <v/>
      </c>
      <c r="R42" s="115">
        <f>SUM(Q42:Q43)</f>
        <v>0</v>
      </c>
      <c r="S42" s="72" t="str">
        <f>IF(M42="","",IFERROR(INDEX($AK$5:$AO$5,1,MATCH(INDEX('SP M'!A:A,MATCH(Info!M42,'SP M'!D:D,0),1),$AK$10:$AO$10)),IFERROR(INDEX($AK$5:$AO$5,1,MATCH(INDEX('SP N'!A:A,MATCH(Info!M42,'SP N'!D:D,0),1),$AK$11:$AO$11)),"")))</f>
        <v/>
      </c>
      <c r="T42" s="54" t="str">
        <f>IF(M42="","",IFERROR(INDEX('SP M'!F:F,MATCH(Info!M42,'SP M'!D:D,0),1),IFERROR(INDEX('SP N'!F:F,MATCH(Info!M42,'SP N'!D:D,0),1),"EI OLE")))</f>
        <v/>
      </c>
      <c r="U42" s="117">
        <f>SUM(T42:T43)</f>
        <v>0</v>
      </c>
      <c r="X42">
        <v>37</v>
      </c>
      <c r="Z42" s="57" t="str">
        <f>$N$42</f>
        <v/>
      </c>
      <c r="AA42" s="59">
        <f>$M$42</f>
        <v>0</v>
      </c>
      <c r="AB42" s="60" t="str">
        <f>$O$42</f>
        <v/>
      </c>
    </row>
    <row r="43" spans="1:28" x14ac:dyDescent="0.25">
      <c r="L43" s="112"/>
      <c r="N43" s="65" t="str">
        <f>IF(M43="","",IFERROR(INDEX($AK$5:$AO$5,1,MATCH(INDEX(MÜ!A:A,MATCH(Info!M43,MÜ!D:D,0),1),$AK$6:$AO$6)),IFERROR(INDEX($AK$5:$AO$5,1,MATCH(INDEX(NÜ!A:A,MATCH(Info!M43,NÜ!D:D,0),1),$AK$7:$AO$7)),"")))</f>
        <v/>
      </c>
      <c r="O43" s="69"/>
      <c r="P43" s="84" t="str">
        <f>IF(M43="","",IFERROR(INDEX($AK$5:$AO$5,1,MATCH(INDEX(MP!A:A,MATCH(Info!M43,MP!D:D,0),1),$AK$8:$AO$8)),IFERROR(INDEX($AK$5:$AO$5,1,MATCH(INDEX(NP!A:A,MATCH(Info!M43,NP!D:D,0),1),$AK$9:$AO$9)),"")))</f>
        <v/>
      </c>
      <c r="Q43" s="50" t="str">
        <f>IF(M43="","",IFERROR(INDEX(MP!F:F,MATCH(Info!M43,MP!D:D,0),1),IFERROR(INDEX(NP!F:F,MATCH(Info!M43,NP!D:D,0),1),"EI OLE")))</f>
        <v/>
      </c>
      <c r="R43" s="115"/>
      <c r="S43" s="72" t="str">
        <f>IF(M43="","",IFERROR(INDEX($AK$5:$AO$5,1,MATCH(INDEX('SP M'!A:A,MATCH(Info!M43,'SP M'!D:D,0),1),$AK$10:$AO$10)),IFERROR(INDEX($AK$5:$AO$5,1,MATCH(INDEX('SP N'!A:A,MATCH(Info!M43,'SP N'!D:D,0),1),$AK$11:$AO$11)),"")))</f>
        <v/>
      </c>
      <c r="T43" s="54" t="str">
        <f>IF(M43="","",IFERROR(INDEX('SP M'!F:F,MATCH(Info!M43,'SP M'!D:D,0),1),IFERROR(INDEX('SP N'!F:F,MATCH(Info!M43,'SP N'!D:D,0),1),"EI OLE")))</f>
        <v/>
      </c>
      <c r="U43" s="117"/>
      <c r="X43">
        <v>38</v>
      </c>
      <c r="Z43" s="57" t="str">
        <f>$N$43</f>
        <v/>
      </c>
      <c r="AA43" s="59">
        <f>$M$43</f>
        <v>0</v>
      </c>
      <c r="AB43" s="60">
        <f>$O$43</f>
        <v>0</v>
      </c>
    </row>
    <row r="44" spans="1:28" x14ac:dyDescent="0.25">
      <c r="L44" s="113">
        <v>20</v>
      </c>
      <c r="N44" s="65" t="str">
        <f>IF(M44="","",IFERROR(INDEX($AK$5:$AO$5,1,MATCH(INDEX(MÜ!A:A,MATCH(Info!M44,MÜ!D:D,0),1),$AK$6:$AO$6)),IFERROR(INDEX($AK$5:$AO$5,1,MATCH(INDEX(NÜ!A:A,MATCH(Info!M44,NÜ!D:D,0),1),$AK$7:$AO$7)),"")))</f>
        <v/>
      </c>
      <c r="O44" s="69"/>
      <c r="P44" s="84" t="str">
        <f>IF(M44="","",IFERROR(INDEX($AK$5:$AO$5,1,MATCH(INDEX(MP!A:A,MATCH(Info!M44,MP!D:D,0),1),$AK$8:$AO$8)),IFERROR(INDEX($AK$5:$AO$5,1,MATCH(INDEX(NP!A:A,MATCH(Info!M44,NP!D:D,0),1),$AK$9:$AO$9)),"")))</f>
        <v/>
      </c>
      <c r="Q44" s="50" t="str">
        <f>IF(M44="","",IFERROR(INDEX(MP!F:F,MATCH(Info!M44,MP!D:D,0),1),IFERROR(INDEX(NP!F:F,MATCH(Info!M44,NP!D:D,0),1),"EI OLE")))</f>
        <v/>
      </c>
      <c r="R44" s="115">
        <f>SUM(Q44:Q45)</f>
        <v>0</v>
      </c>
      <c r="S44" s="72" t="str">
        <f>IF(M44="","",IFERROR(INDEX($AK$5:$AO$5,1,MATCH(INDEX('SP M'!A:A,MATCH(Info!M44,'SP M'!D:D,0),1),$AK$10:$AO$10)),IFERROR(INDEX($AK$5:$AO$5,1,MATCH(INDEX('SP N'!A:A,MATCH(Info!M44,'SP N'!D:D,0),1),$AK$11:$AO$11)),"")))</f>
        <v/>
      </c>
      <c r="T44" s="54" t="str">
        <f>IF(M44="","",IFERROR(INDEX('SP M'!F:F,MATCH(Info!M44,'SP M'!D:D,0),1),IFERROR(INDEX('SP N'!F:F,MATCH(Info!M44,'SP N'!D:D,0),1),"EI OLE")))</f>
        <v/>
      </c>
      <c r="U44" s="117">
        <f>SUM(T44:T45)</f>
        <v>0</v>
      </c>
      <c r="X44">
        <v>39</v>
      </c>
      <c r="Z44" s="63" t="str">
        <f>$N$44</f>
        <v/>
      </c>
      <c r="AA44" s="59">
        <f>$M$44</f>
        <v>0</v>
      </c>
      <c r="AB44" s="60">
        <f>$O$44</f>
        <v>0</v>
      </c>
    </row>
    <row r="45" spans="1:28" x14ac:dyDescent="0.25">
      <c r="L45" s="113"/>
      <c r="N45" s="65" t="str">
        <f>IF(M45="","",IFERROR(INDEX($AK$5:$AO$5,1,MATCH(INDEX(MÜ!A:A,MATCH(Info!M45,MÜ!D:D,0),1),$AK$6:$AO$6)),IFERROR(INDEX($AK$5:$AO$5,1,MATCH(INDEX(NÜ!A:A,MATCH(Info!M45,NÜ!D:D,0),1),$AK$7:$AO$7)),"")))</f>
        <v/>
      </c>
      <c r="O45" s="69"/>
      <c r="P45" s="84" t="str">
        <f>IF(M45="","",IFERROR(INDEX($AK$5:$AO$5,1,MATCH(INDEX(MP!A:A,MATCH(Info!M45,MP!D:D,0),1),$AK$8:$AO$8)),IFERROR(INDEX($AK$5:$AO$5,1,MATCH(INDEX(NP!A:A,MATCH(Info!M45,NP!D:D,0),1),$AK$9:$AO$9)),"")))</f>
        <v/>
      </c>
      <c r="Q45" s="50" t="str">
        <f>IF(M45="","",IFERROR(INDEX(MP!F:F,MATCH(Info!M45,MP!D:D,0),1),IFERROR(INDEX(NP!F:F,MATCH(Info!M45,NP!D:D,0),1),"EI OLE")))</f>
        <v/>
      </c>
      <c r="R45" s="115"/>
      <c r="S45" s="72" t="str">
        <f>IF(M45="","",IFERROR(INDEX($AK$5:$AO$5,1,MATCH(INDEX('SP M'!A:A,MATCH(Info!M45,'SP M'!D:D,0),1),$AK$10:$AO$10)),IFERROR(INDEX($AK$5:$AO$5,1,MATCH(INDEX('SP N'!A:A,MATCH(Info!M45,'SP N'!D:D,0),1),$AK$11:$AO$11)),"")))</f>
        <v/>
      </c>
      <c r="T45" s="54" t="str">
        <f>IF(M45="","",IFERROR(INDEX('SP M'!F:F,MATCH(Info!M45,'SP M'!D:D,0),1),IFERROR(INDEX('SP N'!F:F,MATCH(Info!M45,'SP N'!D:D,0),1),"EI OLE")))</f>
        <v/>
      </c>
      <c r="U45" s="117"/>
      <c r="X45">
        <v>40</v>
      </c>
      <c r="Z45" s="57" t="str">
        <f>$N$45</f>
        <v/>
      </c>
      <c r="AA45" s="59">
        <f>$M$45</f>
        <v>0</v>
      </c>
      <c r="AB45" s="60">
        <f>$O$45</f>
        <v>0</v>
      </c>
    </row>
    <row r="46" spans="1:28" x14ac:dyDescent="0.25">
      <c r="L46" s="112">
        <v>21</v>
      </c>
      <c r="N46" s="65" t="str">
        <f>IF(M46="","",IFERROR(INDEX($AK$5:$AO$5,1,MATCH(INDEX(MÜ!A:A,MATCH(Info!M46,MÜ!D:D,0),1),$AK$6:$AO$6)),IFERROR(INDEX($AK$5:$AO$5,1,MATCH(INDEX(NÜ!A:A,MATCH(Info!M46,NÜ!D:D,0),1),$AK$7:$AO$7)),"")))</f>
        <v/>
      </c>
      <c r="O46" s="69"/>
      <c r="P46" s="84" t="str">
        <f>IF(M46="","",IFERROR(INDEX($AK$5:$AO$5,1,MATCH(INDEX(MP!A:A,MATCH(Info!M46,MP!D:D,0),1),$AK$8:$AO$8)),IFERROR(INDEX($AK$5:$AO$5,1,MATCH(INDEX(NP!A:A,MATCH(Info!M46,NP!D:D,0),1),$AK$9:$AO$9)),"")))</f>
        <v/>
      </c>
      <c r="Q46" s="50" t="str">
        <f>IF(M46="","",IFERROR(INDEX(MP!F:F,MATCH(Info!M46,MP!D:D,0),1),IFERROR(INDEX(NP!F:F,MATCH(Info!M46,NP!D:D,0),1),"EI OLE")))</f>
        <v/>
      </c>
      <c r="R46" s="115">
        <f t="shared" ref="R46" si="2">SUM(Q46:Q47)</f>
        <v>0</v>
      </c>
      <c r="S46" s="72" t="str">
        <f>IF(M46="","",IFERROR(INDEX($AK$5:$AO$5,1,MATCH(INDEX('SP M'!A:A,MATCH(Info!M46,'SP M'!D:D,0),1),$AK$10:$AO$10)),IFERROR(INDEX($AK$5:$AO$5,1,MATCH(INDEX('SP N'!A:A,MATCH(Info!M46,'SP N'!D:D,0),1),$AK$11:$AO$11)),"")))</f>
        <v/>
      </c>
      <c r="T46" s="54" t="str">
        <f>IF(M46="","",IFERROR(INDEX('SP M'!F:F,MATCH(Info!M46,'SP M'!D:D,0),1),IFERROR(INDEX('SP N'!F:F,MATCH(Info!M46,'SP N'!D:D,0),1),"EI OLE")))</f>
        <v/>
      </c>
      <c r="U46" s="117">
        <f t="shared" ref="U46" si="3">SUM(T46:T47)</f>
        <v>0</v>
      </c>
      <c r="X46">
        <v>41</v>
      </c>
      <c r="Z46" s="57" t="str">
        <f>$N$46</f>
        <v/>
      </c>
      <c r="AA46" s="59">
        <f>$M$46</f>
        <v>0</v>
      </c>
      <c r="AB46" s="60">
        <f>$O$46</f>
        <v>0</v>
      </c>
    </row>
    <row r="47" spans="1:28" x14ac:dyDescent="0.25">
      <c r="L47" s="112"/>
      <c r="N47" s="65" t="str">
        <f>IF(M47="","",IFERROR(INDEX($AK$5:$AO$5,1,MATCH(INDEX(MÜ!A:A,MATCH(Info!M47,MÜ!D:D,0),1),$AK$6:$AO$6)),IFERROR(INDEX($AK$5:$AO$5,1,MATCH(INDEX(NÜ!A:A,MATCH(Info!M47,NÜ!D:D,0),1),$AK$7:$AO$7)),"")))</f>
        <v/>
      </c>
      <c r="O47" s="69"/>
      <c r="P47" s="84" t="str">
        <f>IF(M47="","",IFERROR(INDEX($AK$5:$AO$5,1,MATCH(INDEX(MP!A:A,MATCH(Info!M47,MP!D:D,0),1),$AK$8:$AO$8)),IFERROR(INDEX($AK$5:$AO$5,1,MATCH(INDEX(NP!A:A,MATCH(Info!M47,NP!D:D,0),1),$AK$9:$AO$9)),"")))</f>
        <v/>
      </c>
      <c r="Q47" s="50" t="str">
        <f>IF(M47="","",IFERROR(INDEX(MP!F:F,MATCH(Info!M47,MP!D:D,0),1),IFERROR(INDEX(NP!F:F,MATCH(Info!M47,NP!D:D,0),1),"EI OLE")))</f>
        <v/>
      </c>
      <c r="R47" s="115"/>
      <c r="S47" s="72" t="str">
        <f>IF(M47="","",IFERROR(INDEX($AK$5:$AO$5,1,MATCH(INDEX('SP M'!A:A,MATCH(Info!M47,'SP M'!D:D,0),1),$AK$10:$AO$10)),IFERROR(INDEX($AK$5:$AO$5,1,MATCH(INDEX('SP N'!A:A,MATCH(Info!M47,'SP N'!D:D,0),1),$AK$11:$AO$11)),"")))</f>
        <v/>
      </c>
      <c r="T47" s="54" t="str">
        <f>IF(M47="","",IFERROR(INDEX('SP M'!F:F,MATCH(Info!M47,'SP M'!D:D,0),1),IFERROR(INDEX('SP N'!F:F,MATCH(Info!M47,'SP N'!D:D,0),1),"EI OLE")))</f>
        <v/>
      </c>
      <c r="U47" s="117"/>
      <c r="X47">
        <v>42</v>
      </c>
      <c r="Z47" s="57" t="str">
        <f>$N$47</f>
        <v/>
      </c>
      <c r="AA47" s="59">
        <f>$M$47</f>
        <v>0</v>
      </c>
      <c r="AB47" s="60">
        <f>$O$47</f>
        <v>0</v>
      </c>
    </row>
    <row r="48" spans="1:28" x14ac:dyDescent="0.25">
      <c r="L48" s="113">
        <v>22</v>
      </c>
      <c r="N48" s="65" t="str">
        <f>IF(M48="","",IFERROR(INDEX($AK$5:$AO$5,1,MATCH(INDEX(MÜ!A:A,MATCH(Info!M48,MÜ!D:D,0),1),$AK$6:$AO$6)),IFERROR(INDEX($AK$5:$AO$5,1,MATCH(INDEX(NÜ!A:A,MATCH(Info!M48,NÜ!D:D,0),1),$AK$7:$AO$7)),"")))</f>
        <v/>
      </c>
      <c r="O48" s="69"/>
      <c r="P48" s="84" t="str">
        <f>IF(M48="","",IFERROR(INDEX($AK$5:$AO$5,1,MATCH(INDEX(MP!A:A,MATCH(Info!M48,MP!D:D,0),1),$AK$8:$AO$8)),IFERROR(INDEX($AK$5:$AO$5,1,MATCH(INDEX(NP!A:A,MATCH(Info!M48,NP!D:D,0),1),$AK$9:$AO$9)),"")))</f>
        <v/>
      </c>
      <c r="Q48" s="50" t="str">
        <f>IF(M48="","",IFERROR(INDEX(MP!F:F,MATCH(Info!M48,MP!D:D,0),1),IFERROR(INDEX(NP!F:F,MATCH(Info!M48,NP!D:D,0),1),"EI OLE")))</f>
        <v/>
      </c>
      <c r="R48" s="115">
        <f t="shared" ref="R48" si="4">SUM(Q48:Q49)</f>
        <v>0</v>
      </c>
      <c r="S48" s="72" t="str">
        <f>IF(M48="","",IFERROR(INDEX($AK$5:$AO$5,1,MATCH(INDEX('SP M'!A:A,MATCH(Info!M48,'SP M'!D:D,0),1),$AK$10:$AO$10)),IFERROR(INDEX($AK$5:$AO$5,1,MATCH(INDEX('SP N'!A:A,MATCH(Info!M48,'SP N'!D:D,0),1),$AK$11:$AO$11)),"")))</f>
        <v/>
      </c>
      <c r="T48" s="54" t="str">
        <f>IF(M48="","",IFERROR(INDEX('SP M'!F:F,MATCH(Info!M48,'SP M'!D:D,0),1),IFERROR(INDEX('SP N'!F:F,MATCH(Info!M48,'SP N'!D:D,0),1),"EI OLE")))</f>
        <v/>
      </c>
      <c r="U48" s="117">
        <f t="shared" ref="U48" si="5">SUM(T48:T49)</f>
        <v>0</v>
      </c>
      <c r="X48">
        <v>43</v>
      </c>
      <c r="Z48" s="57" t="str">
        <f>$N$48</f>
        <v/>
      </c>
      <c r="AA48" s="59">
        <f>$M$48</f>
        <v>0</v>
      </c>
      <c r="AB48" s="60">
        <f>$O$48</f>
        <v>0</v>
      </c>
    </row>
    <row r="49" spans="12:28" x14ac:dyDescent="0.25">
      <c r="L49" s="113"/>
      <c r="N49" s="65" t="str">
        <f>IF(M49="","",IFERROR(INDEX($AK$5:$AO$5,1,MATCH(INDEX(MÜ!A:A,MATCH(Info!M49,MÜ!D:D,0),1),$AK$6:$AO$6)),IFERROR(INDEX($AK$5:$AO$5,1,MATCH(INDEX(NÜ!A:A,MATCH(Info!M49,NÜ!D:D,0),1),$AK$7:$AO$7)),"")))</f>
        <v/>
      </c>
      <c r="O49" s="69"/>
      <c r="P49" s="84" t="str">
        <f>IF(M49="","",IFERROR(INDEX($AK$5:$AO$5,1,MATCH(INDEX(MP!A:A,MATCH(Info!M49,MP!D:D,0),1),$AK$8:$AO$8)),IFERROR(INDEX($AK$5:$AO$5,1,MATCH(INDEX(NP!A:A,MATCH(Info!M49,NP!D:D,0),1),$AK$9:$AO$9)),"")))</f>
        <v/>
      </c>
      <c r="Q49" s="50" t="str">
        <f>IF(M49="","",IFERROR(INDEX(MP!F:F,MATCH(Info!M49,MP!D:D,0),1),IFERROR(INDEX(NP!F:F,MATCH(Info!M49,NP!D:D,0),1),"EI OLE")))</f>
        <v/>
      </c>
      <c r="R49" s="115"/>
      <c r="S49" s="72" t="str">
        <f>IF(M49="","",IFERROR(INDEX($AK$5:$AO$5,1,MATCH(INDEX('SP M'!A:A,MATCH(Info!M49,'SP M'!D:D,0),1),$AK$10:$AO$10)),IFERROR(INDEX($AK$5:$AO$5,1,MATCH(INDEX('SP N'!A:A,MATCH(Info!M49,'SP N'!D:D,0),1),$AK$11:$AO$11)),"")))</f>
        <v/>
      </c>
      <c r="T49" s="54" t="str">
        <f>IF(M49="","",IFERROR(INDEX('SP M'!F:F,MATCH(Info!M49,'SP M'!D:D,0),1),IFERROR(INDEX('SP N'!F:F,MATCH(Info!M49,'SP N'!D:D,0),1),"EI OLE")))</f>
        <v/>
      </c>
      <c r="U49" s="117"/>
      <c r="X49">
        <v>44</v>
      </c>
      <c r="Z49" s="57" t="str">
        <f>$N$49</f>
        <v/>
      </c>
      <c r="AA49" s="59">
        <f>$M$49</f>
        <v>0</v>
      </c>
      <c r="AB49" s="60">
        <f>$O$49</f>
        <v>0</v>
      </c>
    </row>
    <row r="50" spans="12:28" x14ac:dyDescent="0.25">
      <c r="L50" s="112">
        <v>23</v>
      </c>
      <c r="N50" s="65" t="str">
        <f>IF(M50="","",IFERROR(INDEX($AK$5:$AO$5,1,MATCH(INDEX(MÜ!A:A,MATCH(Info!M50,MÜ!D:D,0),1),$AK$6:$AO$6)),IFERROR(INDEX($AK$5:$AO$5,1,MATCH(INDEX(NÜ!A:A,MATCH(Info!M50,NÜ!D:D,0),1),$AK$7:$AO$7)),"")))</f>
        <v/>
      </c>
      <c r="O50" s="69"/>
      <c r="P50" s="84" t="str">
        <f>IF(M50="","",IFERROR(INDEX($AK$5:$AO$5,1,MATCH(INDEX(MP!A:A,MATCH(Info!M50,MP!D:D,0),1),$AK$8:$AO$8)),IFERROR(INDEX($AK$5:$AO$5,1,MATCH(INDEX(NP!A:A,MATCH(Info!M50,NP!D:D,0),1),$AK$9:$AO$9)),"")))</f>
        <v/>
      </c>
      <c r="Q50" s="50" t="str">
        <f>IF(M50="","",IFERROR(INDEX(MP!F:F,MATCH(Info!M50,MP!D:D,0),1),IFERROR(INDEX(NP!F:F,MATCH(Info!M50,NP!D:D,0),1),"EI OLE")))</f>
        <v/>
      </c>
      <c r="R50" s="115">
        <f t="shared" ref="R50" si="6">SUM(Q50:Q51)</f>
        <v>0</v>
      </c>
      <c r="S50" s="72" t="str">
        <f>IF(M50="","",IFERROR(INDEX($AK$5:$AO$5,1,MATCH(INDEX('SP M'!A:A,MATCH(Info!M50,'SP M'!D:D,0),1),$AK$10:$AO$10)),IFERROR(INDEX($AK$5:$AO$5,1,MATCH(INDEX('SP N'!A:A,MATCH(Info!M50,'SP N'!D:D,0),1),$AK$11:$AO$11)),"")))</f>
        <v/>
      </c>
      <c r="T50" s="54" t="str">
        <f>IF(M50="","",IFERROR(INDEX('SP M'!F:F,MATCH(Info!M50,'SP M'!D:D,0),1),IFERROR(INDEX('SP N'!F:F,MATCH(Info!M50,'SP N'!D:D,0),1),"EI OLE")))</f>
        <v/>
      </c>
      <c r="U50" s="117">
        <f t="shared" ref="U50" si="7">SUM(T50:T51)</f>
        <v>0</v>
      </c>
      <c r="X50">
        <v>45</v>
      </c>
      <c r="Z50" s="57" t="str">
        <f>$N$50</f>
        <v/>
      </c>
      <c r="AA50" s="59">
        <f>$M$50</f>
        <v>0</v>
      </c>
      <c r="AB50" s="60">
        <f>$O$50</f>
        <v>0</v>
      </c>
    </row>
    <row r="51" spans="12:28" x14ac:dyDescent="0.25">
      <c r="L51" s="112"/>
      <c r="N51" s="65" t="str">
        <f>IF(M51="","",IFERROR(INDEX($AK$5:$AO$5,1,MATCH(INDEX(MÜ!A:A,MATCH(Info!M51,MÜ!D:D,0),1),$AK$6:$AO$6)),IFERROR(INDEX($AK$5:$AO$5,1,MATCH(INDEX(NÜ!A:A,MATCH(Info!M51,NÜ!D:D,0),1),$AK$7:$AO$7)),"")))</f>
        <v/>
      </c>
      <c r="O51" s="69"/>
      <c r="P51" s="84" t="str">
        <f>IF(M51="","",IFERROR(INDEX($AK$5:$AO$5,1,MATCH(INDEX(MP!A:A,MATCH(Info!M51,MP!D:D,0),1),$AK$8:$AO$8)),IFERROR(INDEX($AK$5:$AO$5,1,MATCH(INDEX(NP!A:A,MATCH(Info!M51,NP!D:D,0),1),$AK$9:$AO$9)),"")))</f>
        <v/>
      </c>
      <c r="Q51" s="50" t="str">
        <f>IF(M51="","",IFERROR(INDEX(MP!F:F,MATCH(Info!M51,MP!D:D,0),1),IFERROR(INDEX(NP!F:F,MATCH(Info!M51,NP!D:D,0),1),"EI OLE")))</f>
        <v/>
      </c>
      <c r="R51" s="115"/>
      <c r="S51" s="72" t="str">
        <f>IF(M51="","",IFERROR(INDEX($AK$5:$AO$5,1,MATCH(INDEX('SP M'!A:A,MATCH(Info!M51,'SP M'!D:D,0),1),$AK$10:$AO$10)),IFERROR(INDEX($AK$5:$AO$5,1,MATCH(INDEX('SP N'!A:A,MATCH(Info!M51,'SP N'!D:D,0),1),$AK$11:$AO$11)),"")))</f>
        <v/>
      </c>
      <c r="T51" s="54" t="str">
        <f>IF(M51="","",IFERROR(INDEX('SP M'!F:F,MATCH(Info!M51,'SP M'!D:D,0),1),IFERROR(INDEX('SP N'!F:F,MATCH(Info!M51,'SP N'!D:D,0),1),"EI OLE")))</f>
        <v/>
      </c>
      <c r="U51" s="117"/>
      <c r="X51">
        <v>46</v>
      </c>
      <c r="Z51" s="57" t="str">
        <f>$N$51</f>
        <v/>
      </c>
      <c r="AA51" s="59">
        <f>$M$51</f>
        <v>0</v>
      </c>
      <c r="AB51" s="60">
        <f>$O$51</f>
        <v>0</v>
      </c>
    </row>
    <row r="52" spans="12:28" x14ac:dyDescent="0.25">
      <c r="L52" s="113">
        <v>24</v>
      </c>
      <c r="N52" s="65" t="str">
        <f>IF(M52="","",IFERROR(INDEX($AK$5:$AO$5,1,MATCH(INDEX(MÜ!A:A,MATCH(Info!M52,MÜ!D:D,0),1),$AK$6:$AO$6)),IFERROR(INDEX($AK$5:$AO$5,1,MATCH(INDEX(NÜ!A:A,MATCH(Info!M52,NÜ!D:D,0),1),$AK$7:$AO$7)),"")))</f>
        <v/>
      </c>
      <c r="O52" s="69"/>
      <c r="P52" s="84" t="str">
        <f>IF(M52="","",IFERROR(INDEX($AK$5:$AO$5,1,MATCH(INDEX(MP!A:A,MATCH(Info!M52,MP!D:D,0),1),$AK$8:$AO$8)),IFERROR(INDEX($AK$5:$AO$5,1,MATCH(INDEX(NP!A:A,MATCH(Info!M52,NP!D:D,0),1),$AK$9:$AO$9)),"")))</f>
        <v/>
      </c>
      <c r="Q52" s="50" t="str">
        <f>IF(M52="","",IFERROR(INDEX(MP!F:F,MATCH(Info!M52,MP!D:D,0),1),IFERROR(INDEX(NP!F:F,MATCH(Info!M52,NP!D:D,0),1),"EI OLE")))</f>
        <v/>
      </c>
      <c r="R52" s="115">
        <f t="shared" ref="R52" si="8">SUM(Q52:Q53)</f>
        <v>0</v>
      </c>
      <c r="S52" s="72" t="str">
        <f>IF(M52="","",IFERROR(INDEX($AK$5:$AO$5,1,MATCH(INDEX('SP M'!A:A,MATCH(Info!M52,'SP M'!D:D,0),1),$AK$10:$AO$10)),IFERROR(INDEX($AK$5:$AO$5,1,MATCH(INDEX('SP N'!A:A,MATCH(Info!M52,'SP N'!D:D,0),1),$AK$11:$AO$11)),"")))</f>
        <v/>
      </c>
      <c r="T52" s="54" t="str">
        <f>IF(M52="","",IFERROR(INDEX('SP M'!F:F,MATCH(Info!M52,'SP M'!D:D,0),1),IFERROR(INDEX('SP N'!F:F,MATCH(Info!M52,'SP N'!D:D,0),1),"EI OLE")))</f>
        <v/>
      </c>
      <c r="U52" s="117">
        <f t="shared" ref="U52" si="9">SUM(T52:T53)</f>
        <v>0</v>
      </c>
      <c r="X52">
        <v>47</v>
      </c>
      <c r="Z52" s="57" t="str">
        <f>$N$52</f>
        <v/>
      </c>
      <c r="AA52" s="59">
        <f>$M$52</f>
        <v>0</v>
      </c>
      <c r="AB52" s="60">
        <f>$O$52</f>
        <v>0</v>
      </c>
    </row>
    <row r="53" spans="12:28" x14ac:dyDescent="0.25">
      <c r="L53" s="114"/>
      <c r="N53" s="66" t="str">
        <f>IF(M53="","",IFERROR(INDEX($AK$5:$AO$5,1,MATCH(INDEX(MÜ!A:A,MATCH(Info!M53,MÜ!D:D,0),1),$AK$6:$AO$6)),IFERROR(INDEX($AK$5:$AO$5,1,MATCH(INDEX(NÜ!A:A,MATCH(Info!M53,NÜ!D:D,0),1),$AK$7:$AO$7)),"")))</f>
        <v/>
      </c>
      <c r="O53" s="70"/>
      <c r="P53" s="89" t="str">
        <f>IF(M53="","",IFERROR(INDEX($AK$5:$AO$5,1,MATCH(INDEX(MP!A:A,MATCH(Info!M53,MP!D:D,0),1),$AK$8:$AO$8)),IFERROR(INDEX($AK$5:$AO$5,1,MATCH(INDEX(NP!A:A,MATCH(Info!M53,NP!D:D,0),1),$AK$9:$AO$9)),"")))</f>
        <v/>
      </c>
      <c r="Q53" s="51" t="str">
        <f>IF(M53="","",IFERROR(INDEX(MP!F:F,MATCH(Info!M53,MP!D:D,0),1),IFERROR(INDEX(NP!F:F,MATCH(Info!M53,NP!D:D,0),1),"EI OLE")))</f>
        <v/>
      </c>
      <c r="R53" s="116"/>
      <c r="S53" s="73" t="str">
        <f>IF(M53="","",IFERROR(INDEX($AK$5:$AO$5,1,MATCH(INDEX('SP M'!A:A,MATCH(Info!M53,'SP M'!D:D,0),1),$AK$10:$AO$10)),IFERROR(INDEX($AK$5:$AO$5,1,MATCH(INDEX('SP N'!A:A,MATCH(Info!M53,'SP N'!D:D,0),1),$AK$11:$AO$11)),"")))</f>
        <v/>
      </c>
      <c r="T53" s="55" t="str">
        <f>IF(M53="","",IFERROR(INDEX('SP M'!F:F,MATCH(Info!M53,'SP M'!D:D,0),1),IFERROR(INDEX('SP N'!F:F,MATCH(Info!M53,'SP N'!D:D,0),1),"EI OLE")))</f>
        <v/>
      </c>
      <c r="U53" s="118"/>
      <c r="X53">
        <v>48</v>
      </c>
      <c r="Z53" s="79" t="str">
        <f>$N$53</f>
        <v/>
      </c>
      <c r="AA53" s="61">
        <f>$M$53</f>
        <v>0</v>
      </c>
      <c r="AB53" s="62">
        <f>$O$53</f>
        <v>0</v>
      </c>
    </row>
  </sheetData>
  <sortState xmlns:xlrd2="http://schemas.microsoft.com/office/spreadsheetml/2017/richdata2" ref="AD6:AG29">
    <sortCondition descending="1" ref="AF6:AF29"/>
  </sortState>
  <mergeCells count="74">
    <mergeCell ref="U42:U43"/>
    <mergeCell ref="U44:U45"/>
    <mergeCell ref="L2:U2"/>
    <mergeCell ref="L3:U3"/>
    <mergeCell ref="U30:U31"/>
    <mergeCell ref="U32:U33"/>
    <mergeCell ref="U34:U35"/>
    <mergeCell ref="U36:U37"/>
    <mergeCell ref="U38:U39"/>
    <mergeCell ref="U40:U41"/>
    <mergeCell ref="U18:U19"/>
    <mergeCell ref="U20:U21"/>
    <mergeCell ref="U22:U23"/>
    <mergeCell ref="U24:U25"/>
    <mergeCell ref="U26:U27"/>
    <mergeCell ref="U28:U29"/>
    <mergeCell ref="U6:U7"/>
    <mergeCell ref="U8:U9"/>
    <mergeCell ref="U10:U11"/>
    <mergeCell ref="U12:U13"/>
    <mergeCell ref="U14:U15"/>
    <mergeCell ref="U16:U17"/>
    <mergeCell ref="R34:R35"/>
    <mergeCell ref="R36:R37"/>
    <mergeCell ref="R38:R39"/>
    <mergeCell ref="R40:R41"/>
    <mergeCell ref="R42:R43"/>
    <mergeCell ref="R44:R45"/>
    <mergeCell ref="R22:R23"/>
    <mergeCell ref="R24:R25"/>
    <mergeCell ref="R26:R27"/>
    <mergeCell ref="R28:R29"/>
    <mergeCell ref="R30:R31"/>
    <mergeCell ref="R32:R33"/>
    <mergeCell ref="L38:L39"/>
    <mergeCell ref="L40:L41"/>
    <mergeCell ref="L42:L43"/>
    <mergeCell ref="L44:L45"/>
    <mergeCell ref="R10:R11"/>
    <mergeCell ref="R12:R13"/>
    <mergeCell ref="R14:R15"/>
    <mergeCell ref="R16:R17"/>
    <mergeCell ref="R18:R19"/>
    <mergeCell ref="R20:R21"/>
    <mergeCell ref="L26:L27"/>
    <mergeCell ref="L28:L29"/>
    <mergeCell ref="L30:L31"/>
    <mergeCell ref="L32:L33"/>
    <mergeCell ref="L34:L35"/>
    <mergeCell ref="L36:L37"/>
    <mergeCell ref="L24:L25"/>
    <mergeCell ref="R6:R7"/>
    <mergeCell ref="R8:R9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U52:U53"/>
    <mergeCell ref="R46:R47"/>
    <mergeCell ref="U46:U47"/>
    <mergeCell ref="R48:R49"/>
    <mergeCell ref="U48:U49"/>
    <mergeCell ref="R50:R51"/>
    <mergeCell ref="U50:U51"/>
    <mergeCell ref="L46:L47"/>
    <mergeCell ref="L48:L49"/>
    <mergeCell ref="L50:L51"/>
    <mergeCell ref="L52:L53"/>
    <mergeCell ref="R52:R53"/>
  </mergeCells>
  <conditionalFormatting sqref="B2:B33">
    <cfRule type="colorScale" priority="16">
      <colorScale>
        <cfvo type="min"/>
        <cfvo type="max"/>
        <color rgb="FFFCFCFF"/>
        <color theme="3" tint="0.39997558519241921"/>
      </colorScale>
    </cfRule>
  </conditionalFormatting>
  <conditionalFormatting sqref="C2:C33">
    <cfRule type="colorScale" priority="15">
      <colorScale>
        <cfvo type="min"/>
        <cfvo type="max"/>
        <color rgb="FFFCFCFF"/>
        <color rgb="FFFF0000"/>
      </colorScale>
    </cfRule>
  </conditionalFormatting>
  <conditionalFormatting sqref="D2:D33">
    <cfRule type="colorScale" priority="14">
      <colorScale>
        <cfvo type="min"/>
        <cfvo type="max"/>
        <color rgb="FFFCFCFF"/>
        <color theme="6" tint="-0.249977111117893"/>
      </colorScale>
    </cfRule>
  </conditionalFormatting>
  <conditionalFormatting sqref="E2:E33">
    <cfRule type="colorScale" priority="13">
      <colorScale>
        <cfvo type="min"/>
        <cfvo type="max"/>
        <color rgb="FFFCFCFF"/>
        <color theme="9" tint="-0.249977111117893"/>
      </colorScale>
    </cfRule>
  </conditionalFormatting>
  <conditionalFormatting sqref="F2:F33">
    <cfRule type="colorScale" priority="12">
      <colorScale>
        <cfvo type="min"/>
        <cfvo type="max"/>
        <color rgb="FFFCFCFF"/>
        <color rgb="FFF959CF"/>
      </colorScale>
    </cfRule>
  </conditionalFormatting>
  <conditionalFormatting sqref="G2:G33">
    <cfRule type="colorScale" priority="11">
      <colorScale>
        <cfvo type="min"/>
        <cfvo type="max"/>
        <color rgb="FFFCFCFF"/>
        <color rgb="FFF959CF"/>
      </colorScale>
    </cfRule>
  </conditionalFormatting>
  <conditionalFormatting sqref="N6:N53 P6:P53 S6:S53 Z6:Z53">
    <cfRule type="cellIs" dxfId="11" priority="7" operator="equal">
      <formula>$AN$5</formula>
    </cfRule>
    <cfRule type="cellIs" dxfId="10" priority="8" operator="equal">
      <formula>$AM$5</formula>
    </cfRule>
    <cfRule type="cellIs" dxfId="9" priority="9" operator="equal">
      <formula>$AL$5</formula>
    </cfRule>
    <cfRule type="cellIs" dxfId="8" priority="10" operator="equal">
      <formula>$AK$5</formula>
    </cfRule>
  </conditionalFormatting>
  <conditionalFormatting sqref="Q6:Q53 T6:T53">
    <cfRule type="containsText" dxfId="7" priority="17" stopIfTrue="1" operator="containsText" text="EI OLE">
      <formula>NOT(ISERROR(SEARCH("EI OLE",Q6)))</formula>
    </cfRule>
  </conditionalFormatting>
  <conditionalFormatting sqref="Z6:Z53 N6:N53 P6:P53 S6:S53">
    <cfRule type="cellIs" dxfId="6" priority="6" operator="equal">
      <formula>$AO$5</formula>
    </cfRule>
  </conditionalFormatting>
  <conditionalFormatting sqref="Z7:Z53">
    <cfRule type="cellIs" dxfId="5" priority="1" operator="equal">
      <formula>$AO$5</formula>
    </cfRule>
    <cfRule type="cellIs" dxfId="4" priority="2" operator="equal">
      <formula>$AN$5</formula>
    </cfRule>
    <cfRule type="cellIs" dxfId="3" priority="3" operator="equal">
      <formula>$AM$5</formula>
    </cfRule>
    <cfRule type="cellIs" dxfId="2" priority="4" operator="equal">
      <formula>$AL$5</formula>
    </cfRule>
    <cfRule type="cellIs" dxfId="1" priority="5" operator="equal">
      <formula>$AK$5</formula>
    </cfRule>
  </conditionalFormatting>
  <pageMargins left="0.7" right="0.7" top="0.75" bottom="0.75" header="0.3" footer="0.3"/>
  <pageSetup paperSize="9" orientation="portrait" r:id="rId1"/>
  <ignoredErrors>
    <ignoredError sqref="T6 T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MÜ</vt:lpstr>
      <vt:lpstr>NÜ</vt:lpstr>
      <vt:lpstr>MP</vt:lpstr>
      <vt:lpstr>NP</vt:lpstr>
      <vt:lpstr>SP M</vt:lpstr>
      <vt:lpstr>SP N</vt:lpstr>
      <vt:lpstr>Info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intsu2002@hotmail.com</dc:creator>
  <cp:lastModifiedBy>Indrek Luts</cp:lastModifiedBy>
  <cp:lastPrinted>2009-12-12T23:37:30Z</cp:lastPrinted>
  <dcterms:created xsi:type="dcterms:W3CDTF">2006-11-09T22:13:01Z</dcterms:created>
  <dcterms:modified xsi:type="dcterms:W3CDTF">2026-10-14T14:39:53Z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700857881</vt:i4>
  </property>
  <property fmtid="{D5CDD505-2E9C-101B-9397-08002B2CF9AE}" pid="3" name="_NewReviewCycle">
    <vt:lpwstr/>
  </property>
  <property fmtid="{D5CDD505-2E9C-101B-9397-08002B2CF9AE}" pid="4" name="_EmailSubject">
    <vt:lpwstr>edetabel</vt:lpwstr>
  </property>
  <property fmtid="{D5CDD505-2E9C-101B-9397-08002B2CF9AE}" pid="5" name="_AuthorEmail">
    <vt:lpwstr>PRIR@statoil.com</vt:lpwstr>
  </property>
  <property fmtid="{D5CDD505-2E9C-101B-9397-08002B2CF9AE}" pid="6" name="_AuthorEmailDisplayName">
    <vt:lpwstr>Priit Rajamagi</vt:lpwstr>
  </property>
  <property fmtid="{D5CDD505-2E9C-101B-9397-08002B2CF9AE}" pid="7" name="_ReviewingToolsShownOnce">
    <vt:lpwstr/>
  </property>
</Properties>
</file>